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6" i="1" l="1"/>
  <c r="N44" i="1"/>
  <c r="Q8" i="1" l="1"/>
  <c r="R8" i="1"/>
  <c r="R44" i="1" l="1"/>
  <c r="Q44" i="1"/>
  <c r="P44" i="1"/>
  <c r="L44" i="1"/>
  <c r="J44" i="1"/>
  <c r="C44" i="1"/>
  <c r="B24" i="1" l="1"/>
  <c r="B19" i="1"/>
  <c r="C13" i="1"/>
  <c r="D13" i="1"/>
  <c r="E13" i="1"/>
  <c r="F13" i="1"/>
  <c r="G13" i="1"/>
  <c r="H13" i="1"/>
  <c r="B13" i="1"/>
  <c r="C8" i="1"/>
  <c r="D8" i="1"/>
  <c r="E8" i="1"/>
  <c r="F8" i="1"/>
  <c r="G8" i="1"/>
  <c r="B8" i="1"/>
  <c r="B44" i="1"/>
  <c r="C19" i="1"/>
  <c r="D19" i="1"/>
  <c r="E19" i="1"/>
  <c r="F19" i="1"/>
  <c r="G19" i="1"/>
  <c r="H19" i="1"/>
  <c r="J19" i="1"/>
  <c r="L19" i="1"/>
  <c r="N19" i="1"/>
  <c r="P19" i="1"/>
  <c r="S19" i="1"/>
  <c r="B25" i="1" l="1"/>
  <c r="O19" i="1"/>
  <c r="K19" i="1"/>
  <c r="M19" i="1"/>
  <c r="I19" i="1"/>
  <c r="U19" i="1" s="1"/>
  <c r="C66" i="1"/>
  <c r="V19" i="1" l="1"/>
  <c r="C70" i="1" l="1"/>
  <c r="D70" i="1"/>
  <c r="E70" i="1"/>
  <c r="F70" i="1"/>
  <c r="G70" i="1"/>
  <c r="H70" i="1"/>
  <c r="J70" i="1"/>
  <c r="L70" i="1"/>
  <c r="N70" i="1"/>
  <c r="P70" i="1"/>
  <c r="Q70" i="1"/>
  <c r="R70" i="1"/>
  <c r="S70" i="1"/>
  <c r="T70" i="1"/>
  <c r="B70" i="1"/>
  <c r="D66" i="1"/>
  <c r="E66" i="1"/>
  <c r="F66" i="1"/>
  <c r="G66" i="1"/>
  <c r="H66" i="1"/>
  <c r="J66" i="1"/>
  <c r="K66" i="1" s="1"/>
  <c r="L66" i="1"/>
  <c r="N66" i="1"/>
  <c r="O66" i="1" s="1"/>
  <c r="P66" i="1"/>
  <c r="S66" i="1"/>
  <c r="T66" i="1"/>
  <c r="B66" i="1"/>
  <c r="C61" i="1"/>
  <c r="D61" i="1"/>
  <c r="E61" i="1"/>
  <c r="F61" i="1"/>
  <c r="G61" i="1"/>
  <c r="H61" i="1"/>
  <c r="J61" i="1"/>
  <c r="L61" i="1"/>
  <c r="N61" i="1"/>
  <c r="P61" i="1"/>
  <c r="Q61" i="1"/>
  <c r="R61" i="1"/>
  <c r="S61" i="1"/>
  <c r="T61" i="1"/>
  <c r="B61" i="1"/>
  <c r="C56" i="1"/>
  <c r="D56" i="1"/>
  <c r="E56" i="1"/>
  <c r="F56" i="1"/>
  <c r="G56" i="1"/>
  <c r="H56" i="1"/>
  <c r="J56" i="1"/>
  <c r="L56" i="1"/>
  <c r="N56" i="1"/>
  <c r="P56" i="1"/>
  <c r="Q56" i="1"/>
  <c r="R56" i="1"/>
  <c r="S56" i="1"/>
  <c r="T56" i="1"/>
  <c r="B56" i="1"/>
  <c r="C50" i="1"/>
  <c r="D50" i="1"/>
  <c r="E50" i="1"/>
  <c r="F50" i="1"/>
  <c r="G50" i="1"/>
  <c r="H50" i="1"/>
  <c r="J50" i="1"/>
  <c r="L50" i="1"/>
  <c r="N50" i="1"/>
  <c r="P50" i="1"/>
  <c r="Q50" i="1"/>
  <c r="R50" i="1"/>
  <c r="S50" i="1"/>
  <c r="T50" i="1"/>
  <c r="B50" i="1"/>
  <c r="D44" i="1"/>
  <c r="E44" i="1"/>
  <c r="F44" i="1"/>
  <c r="G44" i="1"/>
  <c r="S44" i="1"/>
  <c r="T44" i="1"/>
  <c r="C39" i="1"/>
  <c r="D39" i="1"/>
  <c r="E39" i="1"/>
  <c r="F39" i="1"/>
  <c r="G39" i="1"/>
  <c r="H39" i="1"/>
  <c r="J39" i="1"/>
  <c r="L39" i="1"/>
  <c r="N39" i="1"/>
  <c r="P39" i="1"/>
  <c r="Q39" i="1"/>
  <c r="R39" i="1"/>
  <c r="S39" i="1"/>
  <c r="T39" i="1"/>
  <c r="B39" i="1"/>
  <c r="C33" i="1"/>
  <c r="D33" i="1"/>
  <c r="E33" i="1"/>
  <c r="F33" i="1"/>
  <c r="G33" i="1"/>
  <c r="H33" i="1"/>
  <c r="J33" i="1"/>
  <c r="L33" i="1"/>
  <c r="N33" i="1"/>
  <c r="P33" i="1"/>
  <c r="Q33" i="1"/>
  <c r="R33" i="1"/>
  <c r="S33" i="1"/>
  <c r="B33" i="1"/>
  <c r="C24" i="1"/>
  <c r="D24" i="1"/>
  <c r="E24" i="1"/>
  <c r="F24" i="1"/>
  <c r="G24" i="1"/>
  <c r="H24" i="1"/>
  <c r="J24" i="1"/>
  <c r="L24" i="1"/>
  <c r="N24" i="1"/>
  <c r="Q24" i="1"/>
  <c r="R24" i="1"/>
  <c r="S24" i="1"/>
  <c r="J13" i="1"/>
  <c r="L13" i="1"/>
  <c r="N13" i="1"/>
  <c r="P13" i="1"/>
  <c r="Q13" i="1"/>
  <c r="R13" i="1"/>
  <c r="S13" i="1"/>
  <c r="K24" i="1" l="1"/>
  <c r="O33" i="1"/>
  <c r="O39" i="1"/>
  <c r="O61" i="1"/>
  <c r="K39" i="1"/>
  <c r="O50" i="1"/>
  <c r="K50" i="1"/>
  <c r="O56" i="1"/>
  <c r="K56" i="1"/>
  <c r="O24" i="1"/>
  <c r="O13" i="1"/>
  <c r="K13" i="1"/>
  <c r="B71" i="1"/>
  <c r="O70" i="1"/>
  <c r="K70" i="1"/>
  <c r="K61" i="1"/>
  <c r="C25" i="1"/>
  <c r="T71" i="1"/>
  <c r="R71" i="1"/>
  <c r="P71" i="1"/>
  <c r="F71" i="1"/>
  <c r="D71" i="1"/>
  <c r="M66" i="1"/>
  <c r="I66" i="1"/>
  <c r="V66" i="1" s="1"/>
  <c r="S71" i="1"/>
  <c r="Q71" i="1"/>
  <c r="G71" i="1"/>
  <c r="E71" i="1"/>
  <c r="C71" i="1"/>
  <c r="R25" i="1"/>
  <c r="D25" i="1"/>
  <c r="S25" i="1"/>
  <c r="Q25" i="1"/>
  <c r="G25" i="1"/>
  <c r="M50" i="1"/>
  <c r="I50" i="1"/>
  <c r="V50" i="1" s="1"/>
  <c r="B62" i="1"/>
  <c r="S62" i="1"/>
  <c r="Q62" i="1"/>
  <c r="G62" i="1"/>
  <c r="E62" i="1"/>
  <c r="C62" i="1"/>
  <c r="T62" i="1"/>
  <c r="R62" i="1"/>
  <c r="P62" i="1"/>
  <c r="M61" i="1"/>
  <c r="I61" i="1"/>
  <c r="F62" i="1"/>
  <c r="D62" i="1"/>
  <c r="F25" i="1"/>
  <c r="N25" i="1"/>
  <c r="J25" i="1"/>
  <c r="K44" i="1"/>
  <c r="I44" i="1"/>
  <c r="M44" i="1"/>
  <c r="N62" i="1"/>
  <c r="J62" i="1"/>
  <c r="L71" i="1"/>
  <c r="H71" i="1"/>
  <c r="E25" i="1"/>
  <c r="M13" i="1"/>
  <c r="I13" i="1"/>
  <c r="M24" i="1"/>
  <c r="I24" i="1"/>
  <c r="L25" i="1"/>
  <c r="H25" i="1"/>
  <c r="M39" i="1"/>
  <c r="I39" i="1"/>
  <c r="O44" i="1"/>
  <c r="M56" i="1"/>
  <c r="I56" i="1"/>
  <c r="L62" i="1"/>
  <c r="H62" i="1"/>
  <c r="M70" i="1"/>
  <c r="I70" i="1"/>
  <c r="N71" i="1"/>
  <c r="J71" i="1"/>
  <c r="U24" i="1" l="1"/>
  <c r="F72" i="1"/>
  <c r="B72" i="1"/>
  <c r="T72" i="1"/>
  <c r="U61" i="1"/>
  <c r="N72" i="1"/>
  <c r="L72" i="1"/>
  <c r="J72" i="1"/>
  <c r="H72" i="1"/>
  <c r="C72" i="1"/>
  <c r="C73" i="1"/>
  <c r="C26" i="1"/>
  <c r="K25" i="1" s="1"/>
  <c r="U66" i="1"/>
  <c r="O71" i="1"/>
  <c r="M71" i="1"/>
  <c r="V61" i="1"/>
  <c r="R72" i="1"/>
  <c r="E72" i="1"/>
  <c r="K71" i="1"/>
  <c r="I71" i="1"/>
  <c r="V71" i="1" s="1"/>
  <c r="U50" i="1"/>
  <c r="I62" i="1"/>
  <c r="V62" i="1" s="1"/>
  <c r="K62" i="1"/>
  <c r="D72" i="1"/>
  <c r="M62" i="1"/>
  <c r="O62" i="1"/>
  <c r="Q72" i="1"/>
  <c r="G72" i="1"/>
  <c r="S72" i="1"/>
  <c r="V39" i="1"/>
  <c r="U39" i="1"/>
  <c r="V24" i="1"/>
  <c r="U13" i="1"/>
  <c r="V13" i="1"/>
  <c r="U70" i="1"/>
  <c r="V70" i="1"/>
  <c r="U56" i="1"/>
  <c r="V56" i="1"/>
  <c r="M25" i="1" l="1"/>
  <c r="O25" i="1"/>
  <c r="I25" i="1"/>
  <c r="P73" i="1"/>
  <c r="O72" i="1"/>
  <c r="K72" i="1"/>
  <c r="M72" i="1"/>
  <c r="I72" i="1"/>
  <c r="V72" i="1" s="1"/>
  <c r="U71" i="1"/>
  <c r="U62" i="1"/>
  <c r="V25" i="1" l="1"/>
  <c r="U25" i="1"/>
  <c r="U72" i="1"/>
</calcChain>
</file>

<file path=xl/sharedStrings.xml><?xml version="1.0" encoding="utf-8"?>
<sst xmlns="http://schemas.openxmlformats.org/spreadsheetml/2006/main" count="94" uniqueCount="78">
  <si>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</si>
  <si>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</si>
  <si>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</si>
  <si>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</si>
  <si>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</si>
  <si>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</si>
  <si>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</si>
  <si>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</si>
  <si>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</si>
  <si>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</si>
  <si>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</si>
  <si>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</si>
  <si>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</si>
  <si>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</si>
  <si>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</si>
  <si>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</si>
  <si>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</si>
  <si>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</si>
  <si>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</si>
  <si>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</si>
  <si>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</si>
  <si>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</si>
  <si>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</si>
  <si>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</si>
  <si>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</si>
  <si>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</si>
  <si>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</si>
  <si>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</si>
  <si>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</si>
  <si>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</si>
  <si>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</si>
  <si>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</si>
  <si>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</si>
  <si>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</si>
  <si>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</si>
  <si>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</si>
  <si>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</si>
  <si>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</si>
  <si>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</si>
  <si>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</si>
  <si>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</si>
  <si>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</si>
  <si>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</si>
  <si>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</si>
  <si>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</si>
  <si>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</si>
  <si>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</si>
  <si>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</si>
  <si>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</si>
  <si>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</si>
  <si>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</si>
  <si>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</si>
  <si>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</si>
  <si>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9в</t>
  </si>
  <si>
    <t>9к</t>
  </si>
  <si>
    <t>10а</t>
  </si>
  <si>
    <t>10к</t>
  </si>
  <si>
    <t>11а</t>
  </si>
  <si>
    <t>итого</t>
  </si>
  <si>
    <t>всего
по школе</t>
  </si>
  <si>
    <t>На 01.09</t>
  </si>
  <si>
    <t>1з</t>
  </si>
  <si>
    <t>6б</t>
  </si>
  <si>
    <t>8г</t>
  </si>
  <si>
    <t>10б</t>
  </si>
  <si>
    <t>11к</t>
  </si>
  <si>
    <t>7в</t>
  </si>
  <si>
    <t>4г</t>
  </si>
  <si>
    <t>3д</t>
  </si>
  <si>
    <t>2з</t>
  </si>
  <si>
    <t>4к</t>
  </si>
  <si>
    <t>7б</t>
  </si>
  <si>
    <t>8в</t>
  </si>
  <si>
    <t>9г</t>
  </si>
  <si>
    <t>11б</t>
  </si>
  <si>
    <t>3е</t>
  </si>
  <si>
    <t>н\о</t>
  </si>
  <si>
    <t>1-2,1-3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</si>
</sst>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16" fontId="3" fillId="0" borderId="1" xfId="0" applyNumberFormat="1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A46" zoomScale="96" zoomScaleNormal="96" workbookViewId="0">
      <selection activeCell="Y59" sqref="Y59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9" t="s">
        <v>0</v>
      </c>
      <c r="B1" s="29" t="s">
        <v>60</v>
      </c>
      <c r="C1" s="33">
        <v>46021</v>
      </c>
      <c r="D1" s="29" t="s">
        <v>1</v>
      </c>
      <c r="E1" s="29" t="s">
        <v>2</v>
      </c>
      <c r="F1" s="30" t="s">
        <v>3</v>
      </c>
      <c r="G1" s="30"/>
      <c r="H1" s="31" t="s">
        <v>4</v>
      </c>
      <c r="I1" s="31"/>
      <c r="J1" s="31" t="s">
        <v>5</v>
      </c>
      <c r="K1" s="31"/>
      <c r="L1" s="31" t="s">
        <v>6</v>
      </c>
      <c r="M1" s="31"/>
      <c r="N1" s="31" t="s">
        <v>7</v>
      </c>
      <c r="O1" s="31"/>
      <c r="P1" s="29" t="s">
        <v>8</v>
      </c>
      <c r="Q1" s="32" t="s">
        <v>9</v>
      </c>
      <c r="R1" s="32" t="s">
        <v>10</v>
      </c>
      <c r="S1" s="29" t="s">
        <v>11</v>
      </c>
      <c r="T1" s="29" t="s">
        <v>12</v>
      </c>
      <c r="U1" s="29" t="s">
        <v>13</v>
      </c>
      <c r="V1" s="29" t="s">
        <v>14</v>
      </c>
    </row>
    <row r="2" spans="1:22" ht="31.5" customHeight="1" thickBot="1" x14ac:dyDescent="0.3">
      <c r="A2" s="29"/>
      <c r="B2" s="29"/>
      <c r="C2" s="29"/>
      <c r="D2" s="29"/>
      <c r="E2" s="29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9"/>
      <c r="Q2" s="32"/>
      <c r="R2" s="32"/>
      <c r="S2" s="29"/>
      <c r="T2" s="29"/>
      <c r="U2" s="29"/>
      <c r="V2" s="29"/>
    </row>
    <row r="3" spans="1:22" ht="16.5" thickBot="1" x14ac:dyDescent="0.3">
      <c r="A3" s="6" t="s">
        <v>18</v>
      </c>
      <c r="B3" s="6">
        <v>27</v>
      </c>
      <c r="C3" s="6">
        <v>28</v>
      </c>
      <c r="D3" s="6"/>
      <c r="E3" s="6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14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28</v>
      </c>
      <c r="C4" s="6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14</v>
      </c>
      <c r="R4" s="6">
        <v>14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28</v>
      </c>
      <c r="C5" s="6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14</v>
      </c>
      <c r="R5" s="6">
        <v>14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25</v>
      </c>
      <c r="C6" s="6">
        <v>24</v>
      </c>
      <c r="D6" s="6">
        <v>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11</v>
      </c>
      <c r="R6" s="6">
        <v>13</v>
      </c>
      <c r="S6" s="6"/>
      <c r="T6" s="6"/>
      <c r="U6" s="6"/>
      <c r="V6" s="6"/>
    </row>
    <row r="7" spans="1:22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108</v>
      </c>
      <c r="C8" s="24">
        <f t="shared" ref="C8:G8" si="0">SUM(C3:C7)</f>
        <v>108</v>
      </c>
      <c r="D8" s="24">
        <f t="shared" si="0"/>
        <v>1</v>
      </c>
      <c r="E8" s="24">
        <f t="shared" si="0"/>
        <v>1</v>
      </c>
      <c r="F8" s="24">
        <f t="shared" si="0"/>
        <v>0</v>
      </c>
      <c r="G8" s="24">
        <f t="shared" si="0"/>
        <v>0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53</v>
      </c>
      <c r="R8" s="24">
        <f>SUM(R3:R7)</f>
        <v>55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31</v>
      </c>
      <c r="C9" s="6">
        <v>30</v>
      </c>
      <c r="D9" s="6">
        <v>1</v>
      </c>
      <c r="E9" s="6"/>
      <c r="F9" s="6"/>
      <c r="G9" s="6"/>
      <c r="H9" s="6">
        <v>0</v>
      </c>
      <c r="I9" s="6">
        <v>0</v>
      </c>
      <c r="J9" s="6">
        <v>4</v>
      </c>
      <c r="K9" s="6">
        <v>13</v>
      </c>
      <c r="L9" s="6">
        <v>20</v>
      </c>
      <c r="M9" s="6">
        <v>67</v>
      </c>
      <c r="N9" s="6">
        <v>6</v>
      </c>
      <c r="O9" s="6">
        <v>20</v>
      </c>
      <c r="P9" s="6">
        <v>0</v>
      </c>
      <c r="Q9" s="6">
        <v>16</v>
      </c>
      <c r="R9" s="6">
        <v>14</v>
      </c>
      <c r="S9" s="6"/>
      <c r="T9" s="6"/>
      <c r="U9" s="6">
        <v>87</v>
      </c>
      <c r="V9" s="6">
        <v>100</v>
      </c>
    </row>
    <row r="10" spans="1:22" ht="16.5" thickBot="1" x14ac:dyDescent="0.3">
      <c r="A10" s="6" t="s">
        <v>24</v>
      </c>
      <c r="B10" s="6">
        <v>31</v>
      </c>
      <c r="C10" s="6">
        <v>31</v>
      </c>
      <c r="D10" s="6"/>
      <c r="E10" s="6"/>
      <c r="F10" s="6"/>
      <c r="G10" s="6"/>
      <c r="H10" s="6">
        <v>0</v>
      </c>
      <c r="I10" s="6">
        <v>0</v>
      </c>
      <c r="J10" s="6">
        <v>2</v>
      </c>
      <c r="K10" s="6">
        <v>7</v>
      </c>
      <c r="L10" s="6">
        <v>24</v>
      </c>
      <c r="M10" s="6">
        <v>77</v>
      </c>
      <c r="N10" s="6">
        <v>5</v>
      </c>
      <c r="O10" s="6">
        <v>16</v>
      </c>
      <c r="P10" s="6">
        <v>0</v>
      </c>
      <c r="Q10" s="6">
        <v>17</v>
      </c>
      <c r="R10" s="6">
        <v>14</v>
      </c>
      <c r="S10" s="6"/>
      <c r="T10" s="6"/>
      <c r="U10" s="6">
        <v>93</v>
      </c>
      <c r="V10" s="6">
        <v>100</v>
      </c>
    </row>
    <row r="11" spans="1:22" ht="16.5" thickBot="1" x14ac:dyDescent="0.3">
      <c r="A11" s="6" t="s">
        <v>26</v>
      </c>
      <c r="B11" s="6">
        <v>32</v>
      </c>
      <c r="C11" s="6">
        <v>32</v>
      </c>
      <c r="D11" s="6"/>
      <c r="E11" s="6"/>
      <c r="F11" s="6"/>
      <c r="G11" s="6"/>
      <c r="H11" s="6">
        <v>0</v>
      </c>
      <c r="I11" s="6">
        <v>0</v>
      </c>
      <c r="J11" s="6">
        <v>8</v>
      </c>
      <c r="K11" s="6">
        <v>25</v>
      </c>
      <c r="L11" s="6">
        <v>15</v>
      </c>
      <c r="M11" s="6">
        <v>47</v>
      </c>
      <c r="N11" s="6">
        <v>9</v>
      </c>
      <c r="O11" s="6">
        <v>28</v>
      </c>
      <c r="P11" s="6">
        <v>0</v>
      </c>
      <c r="Q11" s="6">
        <v>17</v>
      </c>
      <c r="R11" s="6">
        <v>15</v>
      </c>
      <c r="S11" s="6"/>
      <c r="T11" s="6"/>
      <c r="U11" s="6">
        <v>75</v>
      </c>
      <c r="V11" s="6">
        <v>100</v>
      </c>
    </row>
    <row r="12" spans="1:22" ht="16.5" thickBot="1" x14ac:dyDescent="0.3">
      <c r="A12" s="6" t="s">
        <v>25</v>
      </c>
      <c r="B12" s="6">
        <v>30</v>
      </c>
      <c r="C12" s="6">
        <v>29</v>
      </c>
      <c r="D12" s="6">
        <v>1</v>
      </c>
      <c r="E12" s="6"/>
      <c r="G12" s="6"/>
      <c r="H12" s="6">
        <v>0</v>
      </c>
      <c r="I12" s="6">
        <v>0</v>
      </c>
      <c r="J12" s="6">
        <v>3</v>
      </c>
      <c r="K12" s="6">
        <v>10</v>
      </c>
      <c r="L12" s="6">
        <v>20</v>
      </c>
      <c r="M12" s="6">
        <v>69</v>
      </c>
      <c r="N12" s="6">
        <v>6</v>
      </c>
      <c r="O12" s="6">
        <v>21</v>
      </c>
      <c r="P12" s="6">
        <v>0</v>
      </c>
      <c r="Q12" s="6">
        <v>15</v>
      </c>
      <c r="R12" s="6">
        <v>14</v>
      </c>
      <c r="S12" s="6"/>
      <c r="T12" s="6"/>
      <c r="U12" s="6">
        <v>90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124</v>
      </c>
      <c r="C13" s="24">
        <f t="shared" ref="C13:H13" si="1">SUM(C9:C12)</f>
        <v>122</v>
      </c>
      <c r="D13" s="24">
        <f t="shared" si="1"/>
        <v>2</v>
      </c>
      <c r="E13" s="24">
        <f t="shared" si="1"/>
        <v>0</v>
      </c>
      <c r="F13" s="24">
        <f>SUM(F9:F11)</f>
        <v>0</v>
      </c>
      <c r="G13" s="24">
        <f t="shared" si="1"/>
        <v>0</v>
      </c>
      <c r="H13" s="24">
        <f t="shared" si="1"/>
        <v>0</v>
      </c>
      <c r="I13" s="25">
        <f>H13/$C$13*100</f>
        <v>0</v>
      </c>
      <c r="J13" s="14">
        <f t="shared" ref="J13:S13" si="2">SUM(J9:J12)</f>
        <v>17</v>
      </c>
      <c r="K13" s="15">
        <f>J13/$C$13*100</f>
        <v>13.934426229508196</v>
      </c>
      <c r="L13" s="14">
        <f t="shared" si="2"/>
        <v>79</v>
      </c>
      <c r="M13" s="15">
        <f>L13/$C$13*100</f>
        <v>64.754098360655746</v>
      </c>
      <c r="N13" s="14">
        <f t="shared" si="2"/>
        <v>26</v>
      </c>
      <c r="O13" s="15">
        <f>N13/$C$13*100</f>
        <v>21.311475409836063</v>
      </c>
      <c r="P13" s="14">
        <f t="shared" si="2"/>
        <v>0</v>
      </c>
      <c r="Q13" s="14">
        <f t="shared" si="2"/>
        <v>65</v>
      </c>
      <c r="R13" s="14">
        <f t="shared" si="2"/>
        <v>57</v>
      </c>
      <c r="S13" s="14">
        <f t="shared" si="2"/>
        <v>0</v>
      </c>
      <c r="T13" s="14"/>
      <c r="U13" s="22">
        <f>100-I13-K13</f>
        <v>86.06557377049181</v>
      </c>
      <c r="V13" s="25">
        <f>100-I13</f>
        <v>100</v>
      </c>
    </row>
    <row r="14" spans="1:22" ht="16.5" thickBot="1" x14ac:dyDescent="0.3">
      <c r="A14" s="6" t="s">
        <v>27</v>
      </c>
      <c r="B14" s="6">
        <v>31</v>
      </c>
      <c r="C14" s="6">
        <v>30</v>
      </c>
      <c r="D14" s="6">
        <v>1</v>
      </c>
      <c r="E14" s="6"/>
      <c r="F14" s="6"/>
      <c r="G14" s="6"/>
      <c r="H14" s="6">
        <v>0</v>
      </c>
      <c r="I14" s="6">
        <v>0</v>
      </c>
      <c r="J14" s="6">
        <v>5</v>
      </c>
      <c r="K14" s="6">
        <v>17</v>
      </c>
      <c r="L14" s="6">
        <v>18</v>
      </c>
      <c r="M14" s="6">
        <v>60</v>
      </c>
      <c r="N14" s="6">
        <v>7</v>
      </c>
      <c r="O14" s="6">
        <v>23</v>
      </c>
      <c r="P14" s="6">
        <v>0</v>
      </c>
      <c r="Q14" s="6">
        <v>14</v>
      </c>
      <c r="R14" s="6">
        <v>16</v>
      </c>
      <c r="S14" s="6"/>
      <c r="T14" s="6"/>
      <c r="U14" s="6">
        <v>83</v>
      </c>
      <c r="V14" s="6">
        <v>100</v>
      </c>
    </row>
    <row r="15" spans="1:22" ht="16.5" thickBot="1" x14ac:dyDescent="0.3">
      <c r="A15" s="6" t="s">
        <v>28</v>
      </c>
      <c r="B15" s="6">
        <v>26</v>
      </c>
      <c r="C15" s="6">
        <v>26</v>
      </c>
      <c r="D15" s="6"/>
      <c r="E15" s="6"/>
      <c r="F15" s="6"/>
      <c r="G15" s="6"/>
      <c r="H15" s="6">
        <v>0</v>
      </c>
      <c r="I15" s="6">
        <v>0</v>
      </c>
      <c r="J15" s="6">
        <v>7</v>
      </c>
      <c r="K15" s="6">
        <v>27</v>
      </c>
      <c r="L15" s="6">
        <v>16</v>
      </c>
      <c r="M15" s="6">
        <v>61</v>
      </c>
      <c r="N15" s="6">
        <v>3</v>
      </c>
      <c r="O15" s="6">
        <v>12</v>
      </c>
      <c r="P15" s="6">
        <v>0</v>
      </c>
      <c r="Q15" s="6">
        <v>15</v>
      </c>
      <c r="R15" s="6">
        <v>11</v>
      </c>
      <c r="S15" s="6"/>
      <c r="T15" s="6"/>
      <c r="U15" s="6">
        <v>73</v>
      </c>
      <c r="V15" s="6">
        <v>100</v>
      </c>
    </row>
    <row r="16" spans="1:22" ht="16.5" thickBot="1" x14ac:dyDescent="0.3">
      <c r="A16" s="6" t="s">
        <v>29</v>
      </c>
      <c r="B16" s="6">
        <v>28</v>
      </c>
      <c r="C16" s="6">
        <v>28</v>
      </c>
      <c r="D16" s="6"/>
      <c r="E16" s="6"/>
      <c r="F16" s="6"/>
      <c r="G16" s="6"/>
      <c r="H16" s="6">
        <v>0</v>
      </c>
      <c r="I16" s="6">
        <v>0</v>
      </c>
      <c r="J16" s="6">
        <v>10</v>
      </c>
      <c r="K16" s="6">
        <v>36</v>
      </c>
      <c r="L16" s="6">
        <v>12</v>
      </c>
      <c r="M16" s="6">
        <v>43</v>
      </c>
      <c r="N16" s="6">
        <v>6</v>
      </c>
      <c r="O16" s="6">
        <v>21</v>
      </c>
      <c r="P16" s="6">
        <v>0</v>
      </c>
      <c r="Q16" s="6">
        <v>12</v>
      </c>
      <c r="R16" s="6">
        <v>16</v>
      </c>
      <c r="S16" s="6"/>
      <c r="T16" s="6"/>
      <c r="U16" s="6">
        <v>64</v>
      </c>
      <c r="V16" s="6">
        <v>100</v>
      </c>
    </row>
    <row r="17" spans="1:22" ht="16.5" thickBot="1" x14ac:dyDescent="0.3">
      <c r="A17" s="6" t="s">
        <v>30</v>
      </c>
      <c r="B17" s="6">
        <v>27</v>
      </c>
      <c r="C17" s="6">
        <v>27</v>
      </c>
      <c r="D17" s="6"/>
      <c r="E17" s="6"/>
      <c r="F17" s="6"/>
      <c r="G17" s="6"/>
      <c r="H17" s="6">
        <v>0</v>
      </c>
      <c r="I17" s="6">
        <v>0</v>
      </c>
      <c r="J17" s="6">
        <v>2</v>
      </c>
      <c r="K17" s="6">
        <v>7</v>
      </c>
      <c r="L17" s="6">
        <v>20</v>
      </c>
      <c r="M17" s="6">
        <v>74</v>
      </c>
      <c r="N17" s="6">
        <v>5</v>
      </c>
      <c r="O17" s="6">
        <v>19</v>
      </c>
      <c r="P17" s="6">
        <v>0</v>
      </c>
      <c r="Q17" s="6">
        <v>14</v>
      </c>
      <c r="R17" s="6">
        <v>13</v>
      </c>
      <c r="S17" s="6"/>
      <c r="T17" s="6"/>
      <c r="U17" s="6">
        <v>93</v>
      </c>
      <c r="V17" s="6">
        <v>100</v>
      </c>
    </row>
    <row r="18" spans="1:22" ht="16.5" thickBot="1" x14ac:dyDescent="0.3">
      <c r="A18" s="6" t="s">
        <v>68</v>
      </c>
      <c r="B18" s="6">
        <v>23</v>
      </c>
      <c r="C18" s="6">
        <v>25</v>
      </c>
      <c r="D18" s="6"/>
      <c r="E18" s="6">
        <v>2</v>
      </c>
      <c r="F18" s="6"/>
      <c r="G18" s="6"/>
      <c r="H18" s="6">
        <v>1</v>
      </c>
      <c r="I18" s="6">
        <v>4</v>
      </c>
      <c r="J18" s="6">
        <v>5</v>
      </c>
      <c r="K18" s="6">
        <v>20</v>
      </c>
      <c r="L18" s="6">
        <v>15</v>
      </c>
      <c r="M18" s="6">
        <v>60</v>
      </c>
      <c r="N18" s="6">
        <v>4</v>
      </c>
      <c r="O18" s="6">
        <v>16</v>
      </c>
      <c r="P18" s="6">
        <v>0</v>
      </c>
      <c r="Q18" s="6">
        <v>16</v>
      </c>
      <c r="R18" s="6">
        <v>9</v>
      </c>
      <c r="S18" s="6">
        <v>1</v>
      </c>
      <c r="T18" s="6">
        <v>5</v>
      </c>
      <c r="U18" s="6">
        <v>76</v>
      </c>
      <c r="V18" s="6">
        <v>96</v>
      </c>
    </row>
    <row r="19" spans="1:22" ht="16.5" thickBot="1" x14ac:dyDescent="0.3">
      <c r="A19" s="14" t="s">
        <v>31</v>
      </c>
      <c r="B19" s="14">
        <f>SUM(B14:B18)</f>
        <v>135</v>
      </c>
      <c r="C19" s="14">
        <f>SUM(C14:C18)</f>
        <v>136</v>
      </c>
      <c r="D19" s="14">
        <f t="shared" ref="D19:S19" si="3">SUM(D14:D18)</f>
        <v>1</v>
      </c>
      <c r="E19" s="14">
        <f t="shared" si="3"/>
        <v>2</v>
      </c>
      <c r="F19" s="14">
        <f t="shared" si="3"/>
        <v>0</v>
      </c>
      <c r="G19" s="14">
        <f t="shared" si="3"/>
        <v>0</v>
      </c>
      <c r="H19" s="14">
        <f t="shared" si="3"/>
        <v>1</v>
      </c>
      <c r="I19" s="15">
        <f>H19/$C$19*100</f>
        <v>0.73529411764705876</v>
      </c>
      <c r="J19" s="14">
        <f t="shared" si="3"/>
        <v>29</v>
      </c>
      <c r="K19" s="15">
        <f>J19/$C$19*100</f>
        <v>21.323529411764707</v>
      </c>
      <c r="L19" s="14">
        <f t="shared" si="3"/>
        <v>81</v>
      </c>
      <c r="M19" s="15">
        <f>L19/$C$19*100</f>
        <v>59.558823529411761</v>
      </c>
      <c r="N19" s="14">
        <f t="shared" si="3"/>
        <v>25</v>
      </c>
      <c r="O19" s="15">
        <f>N19/$C$19*100</f>
        <v>18.382352941176471</v>
      </c>
      <c r="P19" s="14">
        <f t="shared" si="3"/>
        <v>0</v>
      </c>
      <c r="Q19" s="14"/>
      <c r="R19" s="14"/>
      <c r="S19" s="14">
        <f t="shared" si="3"/>
        <v>1</v>
      </c>
      <c r="T19" s="14"/>
      <c r="U19" s="22">
        <f>100-I19-K19</f>
        <v>77.941176470588232</v>
      </c>
      <c r="V19" s="15">
        <f>100-I19</f>
        <v>99.264705882352942</v>
      </c>
    </row>
    <row r="20" spans="1:22" ht="16.5" thickBot="1" x14ac:dyDescent="0.3">
      <c r="A20" s="6" t="s">
        <v>32</v>
      </c>
      <c r="B20" s="6">
        <v>34</v>
      </c>
      <c r="C20" s="6">
        <v>33</v>
      </c>
      <c r="D20" s="6">
        <v>1</v>
      </c>
      <c r="E20" s="6"/>
      <c r="F20" s="6"/>
      <c r="G20" s="6"/>
      <c r="H20" s="6">
        <v>0</v>
      </c>
      <c r="I20" s="6">
        <v>0</v>
      </c>
      <c r="J20" s="6">
        <v>6</v>
      </c>
      <c r="K20" s="6">
        <v>18</v>
      </c>
      <c r="L20" s="6">
        <v>22</v>
      </c>
      <c r="M20" s="6">
        <v>67</v>
      </c>
      <c r="N20" s="6">
        <v>5</v>
      </c>
      <c r="O20" s="6">
        <v>15</v>
      </c>
      <c r="P20" s="6">
        <v>0</v>
      </c>
      <c r="Q20" s="6">
        <v>15</v>
      </c>
      <c r="R20" s="6">
        <v>18</v>
      </c>
      <c r="S20" s="6"/>
      <c r="T20" s="6"/>
      <c r="U20" s="6">
        <v>82</v>
      </c>
      <c r="V20" s="6">
        <v>100</v>
      </c>
    </row>
    <row r="21" spans="1:22" ht="16.5" thickBot="1" x14ac:dyDescent="0.3">
      <c r="A21" s="6" t="s">
        <v>33</v>
      </c>
      <c r="B21" s="6">
        <v>28</v>
      </c>
      <c r="C21" s="6">
        <v>29</v>
      </c>
      <c r="D21" s="6"/>
      <c r="E21" s="6">
        <v>1</v>
      </c>
      <c r="F21" s="6"/>
      <c r="G21" s="6"/>
      <c r="H21" s="6">
        <v>2</v>
      </c>
      <c r="I21" s="6">
        <v>7</v>
      </c>
      <c r="J21" s="6">
        <v>7</v>
      </c>
      <c r="K21" s="6">
        <v>24</v>
      </c>
      <c r="L21" s="6">
        <v>17</v>
      </c>
      <c r="M21" s="6">
        <v>59</v>
      </c>
      <c r="N21" s="6">
        <v>3</v>
      </c>
      <c r="O21" s="6">
        <v>10</v>
      </c>
      <c r="P21" s="6">
        <v>0</v>
      </c>
      <c r="Q21" s="6">
        <v>16</v>
      </c>
      <c r="R21" s="6">
        <v>13</v>
      </c>
      <c r="S21" s="6"/>
      <c r="T21" s="6"/>
      <c r="U21" s="6">
        <v>69</v>
      </c>
      <c r="V21" s="6">
        <v>93</v>
      </c>
    </row>
    <row r="22" spans="1:22" ht="16.5" thickBot="1" x14ac:dyDescent="0.3">
      <c r="A22" s="6" t="s">
        <v>34</v>
      </c>
      <c r="B22" s="6">
        <v>26</v>
      </c>
      <c r="C22" s="6">
        <v>27</v>
      </c>
      <c r="D22" s="6"/>
      <c r="E22" s="6">
        <v>1</v>
      </c>
      <c r="F22" s="6"/>
      <c r="G22" s="6"/>
      <c r="H22" s="6">
        <v>1</v>
      </c>
      <c r="I22" s="6">
        <v>4</v>
      </c>
      <c r="J22" s="6">
        <v>10</v>
      </c>
      <c r="K22" s="6">
        <v>37</v>
      </c>
      <c r="L22" s="6">
        <v>13</v>
      </c>
      <c r="M22" s="6">
        <v>48</v>
      </c>
      <c r="N22" s="6">
        <v>3</v>
      </c>
      <c r="O22" s="6">
        <v>11</v>
      </c>
      <c r="P22" s="6">
        <v>0</v>
      </c>
      <c r="Q22" s="6">
        <v>12</v>
      </c>
      <c r="R22" s="6">
        <v>15</v>
      </c>
      <c r="S22" s="6"/>
      <c r="T22" s="6"/>
      <c r="U22" s="6">
        <v>59</v>
      </c>
      <c r="V22" s="6">
        <v>96</v>
      </c>
    </row>
    <row r="23" spans="1:22" ht="16.5" thickBot="1" x14ac:dyDescent="0.3">
      <c r="A23" s="6" t="s">
        <v>67</v>
      </c>
      <c r="B23" s="6">
        <v>29</v>
      </c>
      <c r="C23" s="6">
        <v>30</v>
      </c>
      <c r="D23" s="6"/>
      <c r="E23" s="6">
        <v>1</v>
      </c>
      <c r="F23" s="6"/>
      <c r="G23" s="6"/>
      <c r="H23" s="6">
        <v>0</v>
      </c>
      <c r="I23" s="6">
        <v>0</v>
      </c>
      <c r="J23" s="6">
        <v>9</v>
      </c>
      <c r="K23" s="6">
        <v>30</v>
      </c>
      <c r="L23" s="6">
        <v>18</v>
      </c>
      <c r="M23" s="6">
        <v>60</v>
      </c>
      <c r="N23" s="6">
        <v>3</v>
      </c>
      <c r="O23" s="6">
        <v>10</v>
      </c>
      <c r="P23" s="6">
        <v>0</v>
      </c>
      <c r="Q23" s="6">
        <v>17</v>
      </c>
      <c r="R23" s="6">
        <v>13</v>
      </c>
      <c r="S23" s="6">
        <v>1</v>
      </c>
      <c r="T23" s="6">
        <v>5</v>
      </c>
      <c r="U23" s="6">
        <v>70</v>
      </c>
      <c r="V23" s="6">
        <v>100</v>
      </c>
    </row>
    <row r="24" spans="1:22" ht="16.5" thickBot="1" x14ac:dyDescent="0.3">
      <c r="A24" s="17" t="s">
        <v>22</v>
      </c>
      <c r="B24" s="14">
        <f t="shared" ref="B24:H24" si="4">SUM(B20:B23)</f>
        <v>117</v>
      </c>
      <c r="C24" s="14">
        <f t="shared" si="4"/>
        <v>119</v>
      </c>
      <c r="D24" s="14">
        <f t="shared" si="4"/>
        <v>1</v>
      </c>
      <c r="E24" s="14">
        <f t="shared" si="4"/>
        <v>3</v>
      </c>
      <c r="F24" s="14">
        <f t="shared" si="4"/>
        <v>0</v>
      </c>
      <c r="G24" s="14">
        <f t="shared" si="4"/>
        <v>0</v>
      </c>
      <c r="H24" s="14">
        <f t="shared" si="4"/>
        <v>3</v>
      </c>
      <c r="I24" s="15">
        <f>H24/$C$24*100</f>
        <v>2.5210084033613445</v>
      </c>
      <c r="J24" s="14">
        <f>SUM(J20:J23)</f>
        <v>32</v>
      </c>
      <c r="K24" s="15">
        <f>J24/C24*100%</f>
        <v>0.26890756302521007</v>
      </c>
      <c r="L24" s="14">
        <f>SUM(L20:L23)</f>
        <v>70</v>
      </c>
      <c r="M24" s="15">
        <f>L24/$C$24*100</f>
        <v>58.82352941176471</v>
      </c>
      <c r="N24" s="14">
        <f>SUM(N20:N23)</f>
        <v>14</v>
      </c>
      <c r="O24" s="15">
        <f>N24/$C$24*100</f>
        <v>11.76470588235294</v>
      </c>
      <c r="P24" s="14">
        <v>0</v>
      </c>
      <c r="Q24" s="14">
        <f>SUM(Q20:Q23)</f>
        <v>60</v>
      </c>
      <c r="R24" s="14">
        <f>SUM(R20:R23)</f>
        <v>59</v>
      </c>
      <c r="S24" s="14">
        <f>SUM(S20:S23)</f>
        <v>1</v>
      </c>
      <c r="T24" s="14"/>
      <c r="U24" s="22">
        <f>100-I24-K24</f>
        <v>97.210084033613441</v>
      </c>
      <c r="V24" s="15">
        <f>100-I24</f>
        <v>97.47899159663865</v>
      </c>
    </row>
    <row r="25" spans="1:22" ht="16.5" thickBot="1" x14ac:dyDescent="0.3">
      <c r="A25" s="34" t="s">
        <v>35</v>
      </c>
      <c r="B25" s="26">
        <f t="shared" ref="B25:H25" si="5">SUM(B24,B19,B13,B8)</f>
        <v>484</v>
      </c>
      <c r="C25" s="14">
        <f t="shared" si="5"/>
        <v>485</v>
      </c>
      <c r="D25" s="26">
        <f t="shared" si="5"/>
        <v>5</v>
      </c>
      <c r="E25" s="26">
        <f t="shared" si="5"/>
        <v>6</v>
      </c>
      <c r="F25" s="26">
        <f t="shared" si="5"/>
        <v>0</v>
      </c>
      <c r="G25" s="26">
        <f t="shared" si="5"/>
        <v>0</v>
      </c>
      <c r="H25" s="26">
        <f t="shared" si="5"/>
        <v>4</v>
      </c>
      <c r="I25" s="27">
        <f>H25/$C$26*100</f>
        <v>1.0610079575596816</v>
      </c>
      <c r="J25" s="26">
        <f>SUM(J24,J19,J13,J8)</f>
        <v>78</v>
      </c>
      <c r="K25" s="27">
        <f>J25/$C$26*100</f>
        <v>20.689655172413794</v>
      </c>
      <c r="L25" s="26">
        <f>SUM(L24,L19,L13,L8)</f>
        <v>230</v>
      </c>
      <c r="M25" s="27">
        <f>L25/$C$26*100</f>
        <v>61.007957559681699</v>
      </c>
      <c r="N25" s="26">
        <f>SUM(N24,N19,N13,N8)</f>
        <v>65</v>
      </c>
      <c r="O25" s="27">
        <f>N25/$C$26*100</f>
        <v>17.241379310344829</v>
      </c>
      <c r="P25" s="26">
        <v>0</v>
      </c>
      <c r="Q25" s="26">
        <f>SUM(Q24,Q19,Q13,Q8)</f>
        <v>178</v>
      </c>
      <c r="R25" s="26">
        <f>SUM(R24,R19,R13,R8)</f>
        <v>171</v>
      </c>
      <c r="S25" s="26">
        <f>SUM(S24,S19,S13,S8)</f>
        <v>2</v>
      </c>
      <c r="T25" s="26"/>
      <c r="U25" s="27">
        <f>100-I25-K25</f>
        <v>78.249336870026525</v>
      </c>
      <c r="V25" s="27">
        <f>100-I25</f>
        <v>98.938992042440319</v>
      </c>
    </row>
    <row r="26" spans="1:22" ht="16.5" thickBot="1" x14ac:dyDescent="0.3">
      <c r="A26" s="34"/>
      <c r="B26" s="26"/>
      <c r="C26" s="14">
        <f>C25-C8</f>
        <v>377</v>
      </c>
      <c r="D26" s="26"/>
      <c r="E26" s="26"/>
      <c r="F26" s="26"/>
      <c r="G26" s="26"/>
      <c r="H26" s="26"/>
      <c r="I26" s="27"/>
      <c r="J26" s="26"/>
      <c r="K26" s="27"/>
      <c r="L26" s="26"/>
      <c r="M26" s="27"/>
      <c r="N26" s="26"/>
      <c r="O26" s="27"/>
      <c r="P26" s="26"/>
      <c r="Q26" s="26"/>
      <c r="R26" s="26"/>
      <c r="S26" s="26"/>
      <c r="T26" s="26"/>
      <c r="U26" s="27"/>
      <c r="V26" s="27"/>
    </row>
    <row r="27" spans="1:22" ht="16.5" thickBot="1" x14ac:dyDescent="0.3">
      <c r="A27" s="28" t="s">
        <v>36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16.5" thickBot="1" x14ac:dyDescent="0.3">
      <c r="A28" s="6" t="s">
        <v>61</v>
      </c>
      <c r="B28" s="6">
        <v>13</v>
      </c>
      <c r="C28" s="6">
        <v>12</v>
      </c>
      <c r="D28" s="6">
        <v>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12</v>
      </c>
      <c r="R28" s="6">
        <v>0</v>
      </c>
      <c r="S28" s="6">
        <v>2</v>
      </c>
      <c r="T28" s="6" t="s">
        <v>76</v>
      </c>
      <c r="U28" s="6"/>
      <c r="V28" s="6"/>
    </row>
    <row r="29" spans="1:22" ht="16.5" thickBot="1" x14ac:dyDescent="0.3">
      <c r="A29" s="6" t="s">
        <v>37</v>
      </c>
      <c r="B29" s="6">
        <v>11</v>
      </c>
      <c r="C29" s="6">
        <v>10</v>
      </c>
      <c r="D29" s="6">
        <v>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7</v>
      </c>
      <c r="R29" s="6">
        <v>3</v>
      </c>
      <c r="S29" s="6">
        <v>1</v>
      </c>
      <c r="T29" s="6" t="s">
        <v>76</v>
      </c>
      <c r="U29" s="6"/>
      <c r="V29" s="6"/>
    </row>
    <row r="30" spans="1:22" ht="16.5" thickBot="1" x14ac:dyDescent="0.3">
      <c r="A30" s="6" t="s">
        <v>69</v>
      </c>
      <c r="B30" s="6">
        <v>11</v>
      </c>
      <c r="C30" s="6">
        <v>11</v>
      </c>
      <c r="D30" s="6"/>
      <c r="E30" s="6"/>
      <c r="F30" s="6"/>
      <c r="G30" s="6"/>
      <c r="H30" s="6">
        <v>1</v>
      </c>
      <c r="I30" s="6">
        <v>9</v>
      </c>
      <c r="J30" s="6">
        <v>3</v>
      </c>
      <c r="K30" s="6">
        <v>27</v>
      </c>
      <c r="L30" s="6">
        <v>7</v>
      </c>
      <c r="M30" s="6">
        <v>64</v>
      </c>
      <c r="N30" s="6">
        <v>0</v>
      </c>
      <c r="O30" s="6">
        <v>0</v>
      </c>
      <c r="P30" s="6">
        <v>0</v>
      </c>
      <c r="Q30" s="6">
        <v>9</v>
      </c>
      <c r="R30" s="6">
        <v>2</v>
      </c>
      <c r="S30" s="6">
        <v>2</v>
      </c>
      <c r="T30" s="6" t="s">
        <v>77</v>
      </c>
      <c r="U30" s="6">
        <v>64</v>
      </c>
      <c r="V30" s="6">
        <v>91</v>
      </c>
    </row>
    <row r="31" spans="1:22" ht="16.5" thickBot="1" x14ac:dyDescent="0.3">
      <c r="A31" s="6" t="s">
        <v>75</v>
      </c>
      <c r="B31" s="6">
        <v>12</v>
      </c>
      <c r="C31" s="6">
        <v>12</v>
      </c>
      <c r="D31" s="6"/>
      <c r="E31" s="6"/>
      <c r="F31" s="6"/>
      <c r="G31" s="6"/>
      <c r="H31" s="6">
        <v>1</v>
      </c>
      <c r="I31" s="6">
        <v>8</v>
      </c>
      <c r="J31" s="6">
        <v>5</v>
      </c>
      <c r="K31" s="6">
        <v>42</v>
      </c>
      <c r="L31" s="6">
        <v>6</v>
      </c>
      <c r="M31" s="6">
        <v>50</v>
      </c>
      <c r="N31" s="6">
        <v>0</v>
      </c>
      <c r="O31" s="6">
        <v>0</v>
      </c>
      <c r="P31" s="6">
        <v>0</v>
      </c>
      <c r="Q31" s="6">
        <v>7</v>
      </c>
      <c r="R31" s="6">
        <v>5</v>
      </c>
      <c r="S31" s="6"/>
      <c r="T31" s="6"/>
      <c r="U31" s="6">
        <v>50</v>
      </c>
      <c r="V31" s="6">
        <v>92</v>
      </c>
    </row>
    <row r="32" spans="1:22" ht="16.5" thickBot="1" x14ac:dyDescent="0.3">
      <c r="A32" s="6" t="s">
        <v>70</v>
      </c>
      <c r="B32" s="6">
        <v>16</v>
      </c>
      <c r="C32" s="6">
        <v>16</v>
      </c>
      <c r="D32" s="6"/>
      <c r="E32" s="6"/>
      <c r="F32" s="6"/>
      <c r="G32" s="6"/>
      <c r="H32" s="6">
        <v>0</v>
      </c>
      <c r="I32" s="6">
        <v>0</v>
      </c>
      <c r="J32" s="6">
        <v>13</v>
      </c>
      <c r="K32" s="6">
        <v>81</v>
      </c>
      <c r="L32" s="6">
        <v>3</v>
      </c>
      <c r="M32" s="6">
        <v>19</v>
      </c>
      <c r="N32" s="6">
        <v>0</v>
      </c>
      <c r="O32" s="6">
        <v>0</v>
      </c>
      <c r="P32" s="6">
        <v>0</v>
      </c>
      <c r="Q32" s="6">
        <v>14</v>
      </c>
      <c r="R32" s="6">
        <v>2</v>
      </c>
      <c r="S32" s="6">
        <v>5</v>
      </c>
      <c r="T32" s="6">
        <v>3</v>
      </c>
      <c r="U32" s="6">
        <v>19</v>
      </c>
      <c r="V32" s="6">
        <v>100</v>
      </c>
    </row>
    <row r="33" spans="1:22" ht="16.5" thickBot="1" x14ac:dyDescent="0.3">
      <c r="A33" s="14" t="s">
        <v>31</v>
      </c>
      <c r="B33" s="14">
        <f t="shared" ref="B33:H33" si="6">SUM(B28:B32)</f>
        <v>63</v>
      </c>
      <c r="C33" s="14">
        <f t="shared" si="6"/>
        <v>61</v>
      </c>
      <c r="D33" s="14">
        <f t="shared" si="6"/>
        <v>2</v>
      </c>
      <c r="E33" s="14">
        <f t="shared" si="6"/>
        <v>0</v>
      </c>
      <c r="F33" s="14">
        <f t="shared" si="6"/>
        <v>0</v>
      </c>
      <c r="G33" s="14">
        <f t="shared" si="6"/>
        <v>0</v>
      </c>
      <c r="H33" s="14">
        <f t="shared" si="6"/>
        <v>2</v>
      </c>
      <c r="I33" s="15">
        <v>5</v>
      </c>
      <c r="J33" s="14">
        <f>SUM(J28:J32)</f>
        <v>21</v>
      </c>
      <c r="K33" s="15">
        <v>54</v>
      </c>
      <c r="L33" s="14">
        <f>SUM(L28:L32)</f>
        <v>16</v>
      </c>
      <c r="M33" s="15">
        <v>41</v>
      </c>
      <c r="N33" s="14">
        <f>SUM(N28:N32)</f>
        <v>0</v>
      </c>
      <c r="O33" s="15">
        <f>N33/$C$33*100</f>
        <v>0</v>
      </c>
      <c r="P33" s="14">
        <f>SUM(P28:P32)</f>
        <v>0</v>
      </c>
      <c r="Q33" s="14">
        <f>SUM(Q28:Q32)</f>
        <v>49</v>
      </c>
      <c r="R33" s="14">
        <f>SUM(R28:R32)</f>
        <v>12</v>
      </c>
      <c r="S33" s="14">
        <f>SUM(S28:S32)</f>
        <v>10</v>
      </c>
      <c r="T33" s="14"/>
      <c r="U33" s="16">
        <v>41</v>
      </c>
      <c r="V33" s="15">
        <v>95</v>
      </c>
    </row>
    <row r="34" spans="1:22" ht="16.5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thickBot="1" x14ac:dyDescent="0.3">
      <c r="A35" s="6" t="s">
        <v>38</v>
      </c>
      <c r="B35" s="6">
        <v>34</v>
      </c>
      <c r="C35" s="6">
        <v>34</v>
      </c>
      <c r="D35" s="6"/>
      <c r="E35" s="6">
        <v>1</v>
      </c>
      <c r="F35" s="6">
        <v>1</v>
      </c>
      <c r="G35" s="6"/>
      <c r="H35" s="6">
        <v>0</v>
      </c>
      <c r="I35" s="6">
        <v>0</v>
      </c>
      <c r="J35" s="6">
        <v>5</v>
      </c>
      <c r="K35" s="6">
        <v>15</v>
      </c>
      <c r="L35" s="6">
        <v>21</v>
      </c>
      <c r="M35" s="6">
        <v>62</v>
      </c>
      <c r="N35" s="6">
        <v>8</v>
      </c>
      <c r="O35" s="6">
        <v>23</v>
      </c>
      <c r="P35" s="6">
        <v>0</v>
      </c>
      <c r="Q35" s="6">
        <v>18</v>
      </c>
      <c r="R35" s="6">
        <v>16</v>
      </c>
      <c r="S35" s="6"/>
      <c r="T35" s="6"/>
      <c r="U35" s="6">
        <v>85</v>
      </c>
      <c r="V35" s="6">
        <v>100</v>
      </c>
    </row>
    <row r="36" spans="1:22" ht="16.5" thickBot="1" x14ac:dyDescent="0.3">
      <c r="A36" s="6" t="s">
        <v>39</v>
      </c>
      <c r="B36" s="6">
        <v>36</v>
      </c>
      <c r="C36" s="6">
        <v>35</v>
      </c>
      <c r="D36" s="6">
        <v>1</v>
      </c>
      <c r="E36" s="6"/>
      <c r="F36" s="6"/>
      <c r="G36" s="6"/>
      <c r="H36" s="6">
        <v>3</v>
      </c>
      <c r="I36" s="6">
        <v>9</v>
      </c>
      <c r="J36" s="6">
        <v>21</v>
      </c>
      <c r="K36" s="6">
        <v>60</v>
      </c>
      <c r="L36" s="6">
        <v>10</v>
      </c>
      <c r="M36" s="6">
        <v>29</v>
      </c>
      <c r="N36" s="6">
        <v>1</v>
      </c>
      <c r="O36" s="6">
        <v>2</v>
      </c>
      <c r="P36" s="6">
        <v>0</v>
      </c>
      <c r="Q36" s="6">
        <v>19</v>
      </c>
      <c r="R36" s="6">
        <v>16</v>
      </c>
      <c r="S36" s="6"/>
      <c r="T36" s="6"/>
      <c r="U36" s="6">
        <v>31</v>
      </c>
      <c r="V36" s="6">
        <v>91</v>
      </c>
    </row>
    <row r="37" spans="1:22" ht="16.5" thickBot="1" x14ac:dyDescent="0.3">
      <c r="A37" s="4" t="s">
        <v>40</v>
      </c>
      <c r="B37" s="4">
        <v>33</v>
      </c>
      <c r="C37" s="4">
        <v>32</v>
      </c>
      <c r="D37" s="4">
        <v>2</v>
      </c>
      <c r="E37" s="4">
        <v>1</v>
      </c>
      <c r="F37" s="4"/>
      <c r="G37" s="4"/>
      <c r="H37" s="4">
        <v>1</v>
      </c>
      <c r="I37" s="4">
        <v>3</v>
      </c>
      <c r="J37" s="4">
        <v>22</v>
      </c>
      <c r="K37" s="4">
        <v>69</v>
      </c>
      <c r="L37" s="4">
        <v>6</v>
      </c>
      <c r="M37" s="4">
        <v>19</v>
      </c>
      <c r="N37" s="4">
        <v>3</v>
      </c>
      <c r="O37" s="4">
        <v>9</v>
      </c>
      <c r="P37" s="4">
        <v>0</v>
      </c>
      <c r="Q37" s="4">
        <v>17</v>
      </c>
      <c r="R37" s="4">
        <v>15</v>
      </c>
      <c r="S37" s="4"/>
      <c r="T37" s="4"/>
      <c r="U37" s="4">
        <v>28</v>
      </c>
      <c r="V37" s="4">
        <v>97</v>
      </c>
    </row>
    <row r="38" spans="1:22" ht="16.5" thickBot="1" x14ac:dyDescent="0.3">
      <c r="A38" s="4" t="s">
        <v>41</v>
      </c>
      <c r="B38" s="4">
        <v>32</v>
      </c>
      <c r="C38" s="4">
        <v>33</v>
      </c>
      <c r="D38" s="4"/>
      <c r="E38" s="4"/>
      <c r="F38" s="4"/>
      <c r="G38" s="4">
        <v>1</v>
      </c>
      <c r="H38" s="4">
        <v>0</v>
      </c>
      <c r="I38" s="4">
        <v>0</v>
      </c>
      <c r="J38" s="4">
        <v>4</v>
      </c>
      <c r="K38" s="4">
        <v>12</v>
      </c>
      <c r="L38" s="4">
        <v>20</v>
      </c>
      <c r="M38" s="4">
        <v>61</v>
      </c>
      <c r="N38" s="4">
        <v>9</v>
      </c>
      <c r="O38" s="4">
        <v>27</v>
      </c>
      <c r="P38" s="4">
        <v>0</v>
      </c>
      <c r="Q38" s="4">
        <v>20</v>
      </c>
      <c r="R38" s="4">
        <v>13</v>
      </c>
      <c r="S38" s="4"/>
      <c r="T38" s="4"/>
      <c r="U38" s="4">
        <v>88</v>
      </c>
      <c r="V38" s="4">
        <v>100</v>
      </c>
    </row>
    <row r="39" spans="1:22" ht="16.5" thickBot="1" x14ac:dyDescent="0.3">
      <c r="A39" s="18" t="s">
        <v>22</v>
      </c>
      <c r="B39" s="13">
        <f t="shared" ref="B39:G39" si="7">SUM(B35:B38)</f>
        <v>135</v>
      </c>
      <c r="C39" s="13">
        <f t="shared" si="7"/>
        <v>134</v>
      </c>
      <c r="D39" s="13">
        <f t="shared" si="7"/>
        <v>3</v>
      </c>
      <c r="E39" s="13">
        <f t="shared" si="7"/>
        <v>2</v>
      </c>
      <c r="F39" s="13">
        <f t="shared" si="7"/>
        <v>1</v>
      </c>
      <c r="G39" s="13">
        <f t="shared" si="7"/>
        <v>1</v>
      </c>
      <c r="H39" s="13">
        <f>SUM(H35:H38)</f>
        <v>4</v>
      </c>
      <c r="I39" s="19">
        <f>H39/$C$39*100</f>
        <v>2.9850746268656714</v>
      </c>
      <c r="J39" s="13">
        <f>SUM(J35:J38)</f>
        <v>52</v>
      </c>
      <c r="K39" s="19">
        <f>J39/$C$39*100</f>
        <v>38.805970149253731</v>
      </c>
      <c r="L39" s="13">
        <f>SUM(L35:L38)</f>
        <v>57</v>
      </c>
      <c r="M39" s="19">
        <f>L39/$C$39*100</f>
        <v>42.537313432835823</v>
      </c>
      <c r="N39" s="13">
        <f>SUM(N35:N38)</f>
        <v>21</v>
      </c>
      <c r="O39" s="19">
        <f>N39/$C$39*100</f>
        <v>15.671641791044777</v>
      </c>
      <c r="P39" s="13">
        <f>SUM(P35:P38)</f>
        <v>0</v>
      </c>
      <c r="Q39" s="13">
        <f>SUM(Q35:Q38)</f>
        <v>74</v>
      </c>
      <c r="R39" s="13">
        <f>SUM(R35:R38)</f>
        <v>60</v>
      </c>
      <c r="S39" s="13">
        <f>SUM(S35:S38)</f>
        <v>0</v>
      </c>
      <c r="T39" s="13">
        <f>SUM(T35:T38)</f>
        <v>0</v>
      </c>
      <c r="U39" s="22">
        <f>100-I39-K39</f>
        <v>58.208955223880601</v>
      </c>
      <c r="V39" s="15">
        <f>100-I39</f>
        <v>97.014925373134332</v>
      </c>
    </row>
    <row r="40" spans="1:22" ht="16.5" thickBot="1" x14ac:dyDescent="0.3">
      <c r="A40" s="4" t="s">
        <v>42</v>
      </c>
      <c r="B40" s="6">
        <v>33</v>
      </c>
      <c r="C40" s="6">
        <v>32</v>
      </c>
      <c r="D40" s="6">
        <v>1</v>
      </c>
      <c r="E40" s="6"/>
      <c r="F40" s="6"/>
      <c r="G40" s="6"/>
      <c r="H40" s="6">
        <v>2</v>
      </c>
      <c r="I40" s="6">
        <v>6</v>
      </c>
      <c r="J40" s="6">
        <v>21</v>
      </c>
      <c r="K40" s="6">
        <v>66</v>
      </c>
      <c r="L40" s="6">
        <v>9</v>
      </c>
      <c r="M40" s="6">
        <v>28</v>
      </c>
      <c r="N40" s="6">
        <v>0</v>
      </c>
      <c r="O40" s="6">
        <v>0</v>
      </c>
      <c r="P40" s="6">
        <v>0</v>
      </c>
      <c r="Q40" s="6">
        <v>17</v>
      </c>
      <c r="R40" s="6">
        <v>15</v>
      </c>
      <c r="S40" s="6"/>
      <c r="T40" s="6"/>
      <c r="U40" s="6">
        <v>28</v>
      </c>
      <c r="V40" s="6">
        <v>94</v>
      </c>
    </row>
    <row r="41" spans="1:22" ht="16.5" thickBot="1" x14ac:dyDescent="0.3">
      <c r="A41" s="4" t="s">
        <v>62</v>
      </c>
      <c r="B41" s="6">
        <v>35</v>
      </c>
      <c r="C41" s="6">
        <v>35</v>
      </c>
      <c r="D41" s="6"/>
      <c r="E41" s="6"/>
      <c r="F41" s="6"/>
      <c r="G41" s="6"/>
      <c r="H41" s="6">
        <v>2</v>
      </c>
      <c r="I41" s="6">
        <v>6</v>
      </c>
      <c r="J41" s="6">
        <v>12</v>
      </c>
      <c r="K41" s="6">
        <v>34</v>
      </c>
      <c r="L41" s="6">
        <v>12</v>
      </c>
      <c r="M41" s="6">
        <v>34</v>
      </c>
      <c r="N41" s="6">
        <v>9</v>
      </c>
      <c r="O41" s="6">
        <v>26</v>
      </c>
      <c r="P41" s="6">
        <v>0</v>
      </c>
      <c r="Q41" s="6">
        <v>13</v>
      </c>
      <c r="R41" s="6">
        <v>22</v>
      </c>
      <c r="S41" s="6"/>
      <c r="T41" s="6"/>
      <c r="U41" s="6">
        <v>60</v>
      </c>
      <c r="V41" s="6">
        <v>94</v>
      </c>
    </row>
    <row r="42" spans="1:22" ht="16.5" thickBot="1" x14ac:dyDescent="0.3">
      <c r="A42" s="4" t="s">
        <v>44</v>
      </c>
      <c r="B42" s="6">
        <v>33</v>
      </c>
      <c r="C42" s="6">
        <v>33</v>
      </c>
      <c r="D42" s="6"/>
      <c r="E42" s="6"/>
      <c r="F42" s="6"/>
      <c r="G42" s="6"/>
      <c r="H42" s="6">
        <v>4</v>
      </c>
      <c r="I42" s="6">
        <v>12</v>
      </c>
      <c r="J42" s="6">
        <v>13</v>
      </c>
      <c r="K42" s="6">
        <v>39</v>
      </c>
      <c r="L42" s="6">
        <v>13</v>
      </c>
      <c r="M42" s="6">
        <v>39</v>
      </c>
      <c r="N42" s="6">
        <v>3</v>
      </c>
      <c r="O42" s="6">
        <v>10</v>
      </c>
      <c r="P42" s="6">
        <v>0</v>
      </c>
      <c r="Q42" s="6">
        <v>10</v>
      </c>
      <c r="R42" s="6">
        <v>23</v>
      </c>
      <c r="S42" s="6"/>
      <c r="T42" s="6"/>
      <c r="U42" s="6">
        <v>49</v>
      </c>
      <c r="V42" s="6">
        <v>88</v>
      </c>
    </row>
    <row r="43" spans="1:22" ht="16.5" thickBot="1" x14ac:dyDescent="0.3">
      <c r="A43" s="4" t="s">
        <v>43</v>
      </c>
      <c r="B43" s="6">
        <v>23</v>
      </c>
      <c r="C43" s="6">
        <v>26</v>
      </c>
      <c r="D43" s="6"/>
      <c r="E43" s="6">
        <v>3</v>
      </c>
      <c r="F43" s="6"/>
      <c r="G43" s="6"/>
      <c r="H43" s="6">
        <v>0</v>
      </c>
      <c r="I43" s="6">
        <v>0</v>
      </c>
      <c r="J43" s="6">
        <v>13</v>
      </c>
      <c r="K43" s="6">
        <v>50</v>
      </c>
      <c r="L43" s="6">
        <v>12</v>
      </c>
      <c r="M43" s="6">
        <v>46</v>
      </c>
      <c r="N43" s="6">
        <v>1</v>
      </c>
      <c r="O43" s="6">
        <v>4</v>
      </c>
      <c r="P43" s="6">
        <v>0</v>
      </c>
      <c r="Q43" s="6">
        <v>12</v>
      </c>
      <c r="R43" s="6">
        <v>14</v>
      </c>
      <c r="S43" s="6"/>
      <c r="T43" s="6"/>
      <c r="U43" s="6">
        <v>50</v>
      </c>
      <c r="V43" s="6">
        <v>100</v>
      </c>
    </row>
    <row r="44" spans="1:22" ht="16.5" thickBot="1" x14ac:dyDescent="0.3">
      <c r="A44" s="18" t="s">
        <v>22</v>
      </c>
      <c r="B44" s="13">
        <f>SUM(B40:B43)</f>
        <v>124</v>
      </c>
      <c r="C44" s="13">
        <f>SUM(C40:C43)</f>
        <v>126</v>
      </c>
      <c r="D44" s="13">
        <f>SUM(D40:D42)</f>
        <v>1</v>
      </c>
      <c r="E44" s="13">
        <f>SUM(E40:E42)</f>
        <v>0</v>
      </c>
      <c r="F44" s="13">
        <f>SUM(F40:F42)</f>
        <v>0</v>
      </c>
      <c r="G44" s="13">
        <f>SUM(G40:G42)</f>
        <v>0</v>
      </c>
      <c r="H44" s="19">
        <v>6</v>
      </c>
      <c r="I44" s="19">
        <f>H44/$C$44*100</f>
        <v>4.7619047619047619</v>
      </c>
      <c r="J44" s="19">
        <f>SUM(J40:J43)</f>
        <v>59</v>
      </c>
      <c r="K44" s="19">
        <f>J44/$C$44*100</f>
        <v>46.825396825396822</v>
      </c>
      <c r="L44" s="19">
        <f>SUM(L40:L43)</f>
        <v>46</v>
      </c>
      <c r="M44" s="19">
        <f>L44/$C$44*100</f>
        <v>36.507936507936506</v>
      </c>
      <c r="N44" s="13">
        <f>SUM(N40:N43)</f>
        <v>13</v>
      </c>
      <c r="O44" s="19">
        <f>N44/$C$44*100</f>
        <v>10.317460317460316</v>
      </c>
      <c r="P44" s="13">
        <f>SUM(P40:P43)</f>
        <v>0</v>
      </c>
      <c r="Q44" s="13">
        <f>SUM(Q40:Q43)</f>
        <v>52</v>
      </c>
      <c r="R44" s="13">
        <f>SUM(R40:R43)</f>
        <v>74</v>
      </c>
      <c r="S44" s="13">
        <f>SUM(S40:S42)</f>
        <v>0</v>
      </c>
      <c r="T44" s="13">
        <f>SUM(T40:T42)</f>
        <v>0</v>
      </c>
      <c r="U44" s="22">
        <v>47</v>
      </c>
      <c r="V44" s="15">
        <v>95</v>
      </c>
    </row>
    <row r="45" spans="1:22" ht="16.5" thickBot="1" x14ac:dyDescent="0.3">
      <c r="A45" s="4" t="s">
        <v>45</v>
      </c>
      <c r="B45" s="6">
        <v>33</v>
      </c>
      <c r="C45" s="6">
        <v>32</v>
      </c>
      <c r="D45" s="6"/>
      <c r="E45" s="6"/>
      <c r="F45" s="6">
        <v>1</v>
      </c>
      <c r="G45" s="6"/>
      <c r="H45" s="6">
        <v>3</v>
      </c>
      <c r="I45" s="6">
        <v>9</v>
      </c>
      <c r="J45" s="6">
        <v>18</v>
      </c>
      <c r="K45" s="6">
        <v>56</v>
      </c>
      <c r="L45" s="6">
        <v>9</v>
      </c>
      <c r="M45" s="6">
        <v>28</v>
      </c>
      <c r="N45" s="6">
        <v>2</v>
      </c>
      <c r="O45" s="6">
        <v>7</v>
      </c>
      <c r="P45" s="6">
        <v>0</v>
      </c>
      <c r="Q45" s="6">
        <v>11</v>
      </c>
      <c r="R45" s="6">
        <v>21</v>
      </c>
      <c r="S45" s="6"/>
      <c r="T45" s="6"/>
      <c r="U45" s="6">
        <v>35</v>
      </c>
      <c r="V45" s="6">
        <v>91</v>
      </c>
    </row>
    <row r="46" spans="1:22" ht="16.5" thickBot="1" x14ac:dyDescent="0.3">
      <c r="A46" s="4" t="s">
        <v>71</v>
      </c>
      <c r="B46" s="6">
        <v>34</v>
      </c>
      <c r="C46" s="6">
        <v>35</v>
      </c>
      <c r="D46" s="6"/>
      <c r="E46" s="6"/>
      <c r="F46" s="6"/>
      <c r="G46" s="6">
        <v>1</v>
      </c>
      <c r="H46" s="6">
        <v>5</v>
      </c>
      <c r="I46" s="6">
        <v>14</v>
      </c>
      <c r="J46" s="6">
        <v>19</v>
      </c>
      <c r="K46" s="6">
        <v>54</v>
      </c>
      <c r="L46" s="6">
        <v>8</v>
      </c>
      <c r="M46" s="6">
        <v>23</v>
      </c>
      <c r="N46" s="6">
        <v>3</v>
      </c>
      <c r="O46" s="6">
        <v>9</v>
      </c>
      <c r="P46" s="6">
        <v>0</v>
      </c>
      <c r="Q46" s="6">
        <v>15</v>
      </c>
      <c r="R46" s="6">
        <v>20</v>
      </c>
      <c r="S46" s="6"/>
      <c r="T46" s="6"/>
      <c r="U46" s="6">
        <v>32</v>
      </c>
      <c r="V46" s="6">
        <v>86</v>
      </c>
    </row>
    <row r="47" spans="1:22" ht="16.5" thickBot="1" x14ac:dyDescent="0.3">
      <c r="A47" s="4" t="s">
        <v>66</v>
      </c>
      <c r="B47" s="6">
        <v>33</v>
      </c>
      <c r="C47" s="6">
        <v>33</v>
      </c>
      <c r="D47" s="6">
        <v>1</v>
      </c>
      <c r="E47" s="6"/>
      <c r="F47" s="6"/>
      <c r="G47" s="6">
        <v>1</v>
      </c>
      <c r="H47" s="6">
        <v>0</v>
      </c>
      <c r="I47" s="6">
        <v>0</v>
      </c>
      <c r="J47" s="6">
        <v>11</v>
      </c>
      <c r="K47" s="6">
        <v>33</v>
      </c>
      <c r="L47" s="6">
        <v>17</v>
      </c>
      <c r="M47" s="6">
        <v>52</v>
      </c>
      <c r="N47" s="6">
        <v>5</v>
      </c>
      <c r="O47" s="6">
        <v>15</v>
      </c>
      <c r="P47" s="6">
        <v>0</v>
      </c>
      <c r="Q47" s="6">
        <v>14</v>
      </c>
      <c r="R47" s="6">
        <v>19</v>
      </c>
      <c r="S47" s="6"/>
      <c r="T47" s="6"/>
      <c r="U47" s="6">
        <v>67</v>
      </c>
      <c r="V47" s="6">
        <v>100</v>
      </c>
    </row>
    <row r="48" spans="1:22" ht="16.5" thickBot="1" x14ac:dyDescent="0.3">
      <c r="A48" s="4" t="s">
        <v>46</v>
      </c>
      <c r="B48" s="6">
        <v>34</v>
      </c>
      <c r="C48" s="6">
        <v>34</v>
      </c>
      <c r="D48" s="6"/>
      <c r="E48" s="6"/>
      <c r="F48" s="6"/>
      <c r="G48" s="6"/>
      <c r="H48" s="6">
        <v>8</v>
      </c>
      <c r="I48" s="6">
        <v>24</v>
      </c>
      <c r="J48" s="6">
        <v>22</v>
      </c>
      <c r="K48" s="6">
        <v>64</v>
      </c>
      <c r="L48" s="6">
        <v>2</v>
      </c>
      <c r="M48" s="6">
        <v>6</v>
      </c>
      <c r="N48" s="6">
        <v>2</v>
      </c>
      <c r="O48" s="6">
        <v>6</v>
      </c>
      <c r="P48" s="6">
        <v>0</v>
      </c>
      <c r="Q48" s="6">
        <v>12</v>
      </c>
      <c r="R48" s="6">
        <v>22</v>
      </c>
      <c r="S48" s="6"/>
      <c r="T48" s="6"/>
      <c r="U48" s="6">
        <v>12</v>
      </c>
      <c r="V48" s="6">
        <v>76</v>
      </c>
    </row>
    <row r="49" spans="1:22" ht="16.5" thickBot="1" x14ac:dyDescent="0.3">
      <c r="A49" s="4" t="s">
        <v>47</v>
      </c>
      <c r="B49" s="6">
        <v>32</v>
      </c>
      <c r="C49" s="6">
        <v>29</v>
      </c>
      <c r="D49" s="6">
        <v>2</v>
      </c>
      <c r="E49" s="6"/>
      <c r="F49" s="6">
        <v>1</v>
      </c>
      <c r="G49" s="6"/>
      <c r="H49" s="6">
        <v>0</v>
      </c>
      <c r="I49" s="6">
        <v>0</v>
      </c>
      <c r="J49" s="6">
        <v>23</v>
      </c>
      <c r="K49" s="6">
        <v>79</v>
      </c>
      <c r="L49" s="6">
        <v>6</v>
      </c>
      <c r="M49" s="6">
        <v>21</v>
      </c>
      <c r="N49" s="6">
        <v>0</v>
      </c>
      <c r="O49" s="6">
        <v>0</v>
      </c>
      <c r="P49" s="6">
        <v>0</v>
      </c>
      <c r="Q49" s="6">
        <v>22</v>
      </c>
      <c r="R49" s="6">
        <v>7</v>
      </c>
      <c r="S49" s="6"/>
      <c r="T49" s="6"/>
      <c r="U49" s="6">
        <v>21</v>
      </c>
      <c r="V49" s="6">
        <v>100</v>
      </c>
    </row>
    <row r="50" spans="1:22" ht="16.5" thickBot="1" x14ac:dyDescent="0.3">
      <c r="A50" s="18" t="s">
        <v>48</v>
      </c>
      <c r="B50" s="13">
        <f>SUM(B45:B49)</f>
        <v>166</v>
      </c>
      <c r="C50" s="13">
        <f t="shared" ref="C50:T50" si="8">SUM(C45:C49)</f>
        <v>163</v>
      </c>
      <c r="D50" s="13">
        <f t="shared" si="8"/>
        <v>3</v>
      </c>
      <c r="E50" s="13">
        <f t="shared" si="8"/>
        <v>0</v>
      </c>
      <c r="F50" s="13">
        <f t="shared" si="8"/>
        <v>2</v>
      </c>
      <c r="G50" s="13">
        <f t="shared" si="8"/>
        <v>2</v>
      </c>
      <c r="H50" s="13">
        <f t="shared" si="8"/>
        <v>16</v>
      </c>
      <c r="I50" s="19">
        <f>H50/$C$50*100</f>
        <v>9.8159509202453989</v>
      </c>
      <c r="J50" s="13">
        <f t="shared" si="8"/>
        <v>93</v>
      </c>
      <c r="K50" s="19">
        <f>J50/$C$50*100</f>
        <v>57.055214723926383</v>
      </c>
      <c r="L50" s="13">
        <f t="shared" si="8"/>
        <v>42</v>
      </c>
      <c r="M50" s="19">
        <f>L50/$C$50*100</f>
        <v>25.766871165644172</v>
      </c>
      <c r="N50" s="13">
        <f t="shared" si="8"/>
        <v>12</v>
      </c>
      <c r="O50" s="19">
        <f>N50/$C$50*100</f>
        <v>7.3619631901840492</v>
      </c>
      <c r="P50" s="13">
        <f t="shared" si="8"/>
        <v>0</v>
      </c>
      <c r="Q50" s="13">
        <f t="shared" si="8"/>
        <v>74</v>
      </c>
      <c r="R50" s="13">
        <f t="shared" si="8"/>
        <v>89</v>
      </c>
      <c r="S50" s="13">
        <f t="shared" si="8"/>
        <v>0</v>
      </c>
      <c r="T50" s="13">
        <f t="shared" si="8"/>
        <v>0</v>
      </c>
      <c r="U50" s="16">
        <f>100-I50-K50</f>
        <v>33.128834355828218</v>
      </c>
      <c r="V50" s="15">
        <f>100-I50</f>
        <v>90.184049079754601</v>
      </c>
    </row>
    <row r="51" spans="1:22" ht="16.5" thickBot="1" x14ac:dyDescent="0.3">
      <c r="A51" s="4" t="s">
        <v>49</v>
      </c>
      <c r="B51" s="6">
        <v>31</v>
      </c>
      <c r="C51" s="6">
        <v>31</v>
      </c>
      <c r="D51" s="6"/>
      <c r="E51" s="6">
        <v>1</v>
      </c>
      <c r="F51" s="6">
        <v>1</v>
      </c>
      <c r="G51" s="6"/>
      <c r="H51" s="6">
        <v>4</v>
      </c>
      <c r="I51" s="10">
        <v>13</v>
      </c>
      <c r="J51" s="6">
        <v>21</v>
      </c>
      <c r="K51" s="6">
        <v>68</v>
      </c>
      <c r="L51" s="6">
        <v>6</v>
      </c>
      <c r="M51" s="6">
        <v>19</v>
      </c>
      <c r="N51" s="6">
        <v>0</v>
      </c>
      <c r="O51" s="6">
        <v>0</v>
      </c>
      <c r="P51" s="6">
        <v>0</v>
      </c>
      <c r="Q51" s="6">
        <v>18</v>
      </c>
      <c r="R51" s="6">
        <v>13</v>
      </c>
      <c r="S51" s="6">
        <v>1</v>
      </c>
      <c r="T51" s="6">
        <v>3</v>
      </c>
      <c r="U51" s="6">
        <v>19</v>
      </c>
      <c r="V51" s="6">
        <v>87</v>
      </c>
    </row>
    <row r="52" spans="1:22" ht="16.5" thickBot="1" x14ac:dyDescent="0.3">
      <c r="A52" s="4" t="s">
        <v>50</v>
      </c>
      <c r="B52" s="6">
        <v>32</v>
      </c>
      <c r="C52" s="6">
        <v>32</v>
      </c>
      <c r="D52" s="6"/>
      <c r="E52" s="6"/>
      <c r="F52" s="6"/>
      <c r="G52" s="6"/>
      <c r="H52" s="6">
        <v>2</v>
      </c>
      <c r="I52" s="6">
        <v>6</v>
      </c>
      <c r="J52" s="6">
        <v>18</v>
      </c>
      <c r="K52" s="6">
        <v>56</v>
      </c>
      <c r="L52" s="6">
        <v>9</v>
      </c>
      <c r="M52" s="6">
        <v>28</v>
      </c>
      <c r="N52" s="6">
        <v>3</v>
      </c>
      <c r="O52" s="6">
        <v>9</v>
      </c>
      <c r="P52" s="6">
        <v>0</v>
      </c>
      <c r="Q52" s="6">
        <v>21</v>
      </c>
      <c r="R52" s="6">
        <v>11</v>
      </c>
      <c r="S52" s="6"/>
      <c r="T52" s="6"/>
      <c r="U52" s="6">
        <v>37</v>
      </c>
      <c r="V52" s="6">
        <v>94</v>
      </c>
    </row>
    <row r="53" spans="1:22" ht="16.5" thickBot="1" x14ac:dyDescent="0.3">
      <c r="A53" s="4" t="s">
        <v>72</v>
      </c>
      <c r="B53" s="6">
        <v>32</v>
      </c>
      <c r="C53" s="6">
        <v>32</v>
      </c>
      <c r="D53" s="6"/>
      <c r="E53" s="6"/>
      <c r="F53" s="6"/>
      <c r="G53" s="6"/>
      <c r="H53" s="6">
        <v>0</v>
      </c>
      <c r="I53" s="6">
        <v>0</v>
      </c>
      <c r="J53" s="6">
        <v>13</v>
      </c>
      <c r="K53" s="6">
        <v>41</v>
      </c>
      <c r="L53" s="6">
        <v>18</v>
      </c>
      <c r="M53" s="6">
        <v>56</v>
      </c>
      <c r="N53" s="6">
        <v>1</v>
      </c>
      <c r="O53" s="6">
        <v>3</v>
      </c>
      <c r="P53" s="6">
        <v>0</v>
      </c>
      <c r="Q53" s="6">
        <v>21</v>
      </c>
      <c r="R53" s="6">
        <v>11</v>
      </c>
      <c r="S53" s="6"/>
      <c r="T53" s="6"/>
      <c r="U53" s="6">
        <v>59</v>
      </c>
      <c r="V53" s="6">
        <v>100</v>
      </c>
    </row>
    <row r="54" spans="1:22" ht="16.5" thickBot="1" x14ac:dyDescent="0.3">
      <c r="A54" s="4" t="s">
        <v>63</v>
      </c>
      <c r="B54" s="6">
        <v>29</v>
      </c>
      <c r="C54" s="6">
        <v>32</v>
      </c>
      <c r="D54" s="6"/>
      <c r="E54" s="6">
        <v>3</v>
      </c>
      <c r="F54" s="6"/>
      <c r="G54" s="6"/>
      <c r="H54" s="6">
        <v>6</v>
      </c>
      <c r="I54" s="6">
        <v>19</v>
      </c>
      <c r="J54" s="6">
        <v>19</v>
      </c>
      <c r="K54" s="6">
        <v>59</v>
      </c>
      <c r="L54" s="6">
        <v>7</v>
      </c>
      <c r="M54" s="6">
        <v>22</v>
      </c>
      <c r="N54" s="6">
        <v>0</v>
      </c>
      <c r="O54" s="6">
        <v>0</v>
      </c>
      <c r="P54" s="6">
        <v>0</v>
      </c>
      <c r="Q54" s="6">
        <v>21</v>
      </c>
      <c r="R54" s="6">
        <v>11</v>
      </c>
      <c r="S54" s="6"/>
      <c r="T54" s="6"/>
      <c r="U54" s="6">
        <v>22</v>
      </c>
      <c r="V54" s="6">
        <v>81</v>
      </c>
    </row>
    <row r="55" spans="1:22" ht="16.5" thickBot="1" x14ac:dyDescent="0.3">
      <c r="A55" s="4" t="s">
        <v>51</v>
      </c>
      <c r="B55" s="6">
        <v>23</v>
      </c>
      <c r="C55" s="6">
        <v>24</v>
      </c>
      <c r="D55" s="6"/>
      <c r="E55" s="6"/>
      <c r="F55" s="6"/>
      <c r="G55" s="6">
        <v>1</v>
      </c>
      <c r="H55" s="6">
        <v>0</v>
      </c>
      <c r="I55" s="6">
        <v>0</v>
      </c>
      <c r="J55" s="6">
        <v>11</v>
      </c>
      <c r="K55" s="6">
        <v>46</v>
      </c>
      <c r="L55" s="6">
        <v>10</v>
      </c>
      <c r="M55" s="6">
        <v>42</v>
      </c>
      <c r="N55" s="6">
        <v>3</v>
      </c>
      <c r="O55" s="6">
        <v>12</v>
      </c>
      <c r="P55" s="6">
        <v>0</v>
      </c>
      <c r="Q55" s="6">
        <v>10</v>
      </c>
      <c r="R55" s="6">
        <v>14</v>
      </c>
      <c r="S55" s="6"/>
      <c r="T55" s="6"/>
      <c r="U55" s="6">
        <v>54</v>
      </c>
      <c r="V55" s="6">
        <v>100</v>
      </c>
    </row>
    <row r="56" spans="1:22" ht="16.5" thickBot="1" x14ac:dyDescent="0.3">
      <c r="A56" s="18" t="s">
        <v>22</v>
      </c>
      <c r="B56" s="13">
        <f>SUM(B51:B55)</f>
        <v>147</v>
      </c>
      <c r="C56" s="13">
        <f t="shared" ref="C56:T56" si="9">SUM(C51:C55)</f>
        <v>151</v>
      </c>
      <c r="D56" s="13">
        <f t="shared" si="9"/>
        <v>0</v>
      </c>
      <c r="E56" s="13">
        <f t="shared" si="9"/>
        <v>4</v>
      </c>
      <c r="F56" s="13">
        <f t="shared" si="9"/>
        <v>1</v>
      </c>
      <c r="G56" s="13">
        <f t="shared" si="9"/>
        <v>1</v>
      </c>
      <c r="H56" s="13">
        <f t="shared" si="9"/>
        <v>12</v>
      </c>
      <c r="I56" s="19">
        <f>H56/$C$56*100</f>
        <v>7.9470198675496695</v>
      </c>
      <c r="J56" s="13">
        <f t="shared" si="9"/>
        <v>82</v>
      </c>
      <c r="K56" s="19">
        <f>J56/$C$56*100</f>
        <v>54.304635761589402</v>
      </c>
      <c r="L56" s="13">
        <f t="shared" si="9"/>
        <v>50</v>
      </c>
      <c r="M56" s="19">
        <f>L56/$C$56*100</f>
        <v>33.112582781456958</v>
      </c>
      <c r="N56" s="13">
        <f t="shared" si="9"/>
        <v>7</v>
      </c>
      <c r="O56" s="19">
        <f>N56/$C$56*100</f>
        <v>4.6357615894039732</v>
      </c>
      <c r="P56" s="13">
        <f t="shared" si="9"/>
        <v>0</v>
      </c>
      <c r="Q56" s="13">
        <f t="shared" si="9"/>
        <v>91</v>
      </c>
      <c r="R56" s="13">
        <f t="shared" si="9"/>
        <v>60</v>
      </c>
      <c r="S56" s="13">
        <f t="shared" si="9"/>
        <v>1</v>
      </c>
      <c r="T56" s="13">
        <f t="shared" si="9"/>
        <v>3</v>
      </c>
      <c r="U56" s="16">
        <f>100-I56-K56</f>
        <v>37.748344370860927</v>
      </c>
      <c r="V56" s="15">
        <f>100-I56</f>
        <v>92.05298013245033</v>
      </c>
    </row>
    <row r="57" spans="1:22" ht="16.5" thickBot="1" x14ac:dyDescent="0.3">
      <c r="A57" s="4" t="s">
        <v>52</v>
      </c>
      <c r="B57" s="6">
        <v>34</v>
      </c>
      <c r="C57" s="6">
        <v>34</v>
      </c>
      <c r="D57" s="6"/>
      <c r="E57" s="6"/>
      <c r="F57" s="6"/>
      <c r="G57" s="6"/>
      <c r="H57" s="6">
        <v>1</v>
      </c>
      <c r="I57" s="6">
        <v>3</v>
      </c>
      <c r="J57" s="6">
        <v>21</v>
      </c>
      <c r="K57" s="6">
        <v>62</v>
      </c>
      <c r="L57" s="6">
        <v>11</v>
      </c>
      <c r="M57" s="6">
        <v>32</v>
      </c>
      <c r="N57" s="6">
        <v>1</v>
      </c>
      <c r="O57" s="6">
        <v>3</v>
      </c>
      <c r="P57" s="6">
        <v>0</v>
      </c>
      <c r="Q57" s="6">
        <v>21</v>
      </c>
      <c r="R57" s="6">
        <v>13</v>
      </c>
      <c r="S57" s="6"/>
      <c r="T57" s="6"/>
      <c r="U57" s="6">
        <v>35</v>
      </c>
      <c r="V57" s="6">
        <v>97</v>
      </c>
    </row>
    <row r="58" spans="1:22" ht="16.5" thickBot="1" x14ac:dyDescent="0.3">
      <c r="A58" s="4" t="s">
        <v>53</v>
      </c>
      <c r="B58" s="6">
        <v>34</v>
      </c>
      <c r="C58" s="6">
        <v>35</v>
      </c>
      <c r="D58" s="6"/>
      <c r="E58" s="6">
        <v>1</v>
      </c>
      <c r="F58" s="6"/>
      <c r="G58" s="6"/>
      <c r="H58" s="6">
        <v>5</v>
      </c>
      <c r="I58" s="6">
        <v>14</v>
      </c>
      <c r="J58" s="6">
        <v>20</v>
      </c>
      <c r="K58" s="6">
        <v>57</v>
      </c>
      <c r="L58" s="6">
        <v>9</v>
      </c>
      <c r="M58" s="6">
        <v>26</v>
      </c>
      <c r="N58" s="6">
        <v>0</v>
      </c>
      <c r="O58" s="6">
        <v>0</v>
      </c>
      <c r="P58" s="6">
        <v>0</v>
      </c>
      <c r="Q58" s="6">
        <v>23</v>
      </c>
      <c r="R58" s="6">
        <v>12</v>
      </c>
      <c r="S58" s="6">
        <v>1</v>
      </c>
      <c r="T58" s="6">
        <v>3</v>
      </c>
      <c r="U58" s="6">
        <v>26</v>
      </c>
      <c r="V58" s="6">
        <v>86</v>
      </c>
    </row>
    <row r="59" spans="1:22" ht="16.5" thickBot="1" x14ac:dyDescent="0.3">
      <c r="A59" s="4" t="s">
        <v>73</v>
      </c>
      <c r="B59" s="6">
        <v>34</v>
      </c>
      <c r="C59" s="6">
        <v>34</v>
      </c>
      <c r="D59" s="6">
        <v>1</v>
      </c>
      <c r="E59" s="6">
        <v>1</v>
      </c>
      <c r="F59" s="6"/>
      <c r="G59" s="6"/>
      <c r="H59" s="6">
        <v>3</v>
      </c>
      <c r="I59" s="6">
        <v>9</v>
      </c>
      <c r="J59" s="6">
        <v>21</v>
      </c>
      <c r="K59" s="6">
        <v>34</v>
      </c>
      <c r="L59" s="6">
        <v>8</v>
      </c>
      <c r="M59" s="6">
        <v>21</v>
      </c>
      <c r="N59" s="6">
        <v>2</v>
      </c>
      <c r="O59" s="6">
        <v>6</v>
      </c>
      <c r="P59" s="6">
        <v>0</v>
      </c>
      <c r="Q59" s="6">
        <v>17</v>
      </c>
      <c r="R59" s="6">
        <v>17</v>
      </c>
      <c r="S59" s="6">
        <v>1</v>
      </c>
      <c r="T59" s="6">
        <v>3</v>
      </c>
      <c r="U59" s="6">
        <v>27</v>
      </c>
      <c r="V59" s="6">
        <v>91</v>
      </c>
    </row>
    <row r="60" spans="1:22" ht="16.5" thickBot="1" x14ac:dyDescent="0.3">
      <c r="A60" s="4" t="s">
        <v>54</v>
      </c>
      <c r="B60" s="6">
        <v>32</v>
      </c>
      <c r="C60" s="6">
        <v>32</v>
      </c>
      <c r="D60" s="6"/>
      <c r="E60" s="6"/>
      <c r="F60" s="6"/>
      <c r="G60" s="6"/>
      <c r="H60" s="6">
        <v>0</v>
      </c>
      <c r="I60" s="6">
        <v>0</v>
      </c>
      <c r="J60" s="6">
        <v>10</v>
      </c>
      <c r="K60" s="6">
        <v>31</v>
      </c>
      <c r="L60" s="6">
        <v>15</v>
      </c>
      <c r="M60" s="6">
        <v>47</v>
      </c>
      <c r="N60" s="6">
        <v>7</v>
      </c>
      <c r="O60" s="6">
        <v>22</v>
      </c>
      <c r="P60" s="6">
        <v>0</v>
      </c>
      <c r="Q60" s="6">
        <v>15</v>
      </c>
      <c r="R60" s="6">
        <v>17</v>
      </c>
      <c r="S60" s="6"/>
      <c r="T60" s="6"/>
      <c r="U60" s="6">
        <v>69</v>
      </c>
      <c r="V60" s="6">
        <v>100</v>
      </c>
    </row>
    <row r="61" spans="1:22" ht="16.5" thickBot="1" x14ac:dyDescent="0.3">
      <c r="A61" s="18" t="s">
        <v>31</v>
      </c>
      <c r="B61" s="13">
        <f>SUM(B57:B60)</f>
        <v>134</v>
      </c>
      <c r="C61" s="13">
        <f t="shared" ref="C61:T61" si="10">SUM(C57:C60)</f>
        <v>135</v>
      </c>
      <c r="D61" s="13">
        <f t="shared" si="10"/>
        <v>1</v>
      </c>
      <c r="E61" s="13">
        <f t="shared" si="10"/>
        <v>2</v>
      </c>
      <c r="F61" s="13">
        <f t="shared" si="10"/>
        <v>0</v>
      </c>
      <c r="G61" s="13">
        <f t="shared" si="10"/>
        <v>0</v>
      </c>
      <c r="H61" s="13">
        <f t="shared" si="10"/>
        <v>9</v>
      </c>
      <c r="I61" s="19">
        <f>H61/$C$61*100</f>
        <v>6.666666666666667</v>
      </c>
      <c r="J61" s="13">
        <f t="shared" si="10"/>
        <v>72</v>
      </c>
      <c r="K61" s="19">
        <f>J61/$C$61*100</f>
        <v>53.333333333333336</v>
      </c>
      <c r="L61" s="13">
        <f t="shared" si="10"/>
        <v>43</v>
      </c>
      <c r="M61" s="19">
        <f>L61/$C$61*100</f>
        <v>31.851851851851855</v>
      </c>
      <c r="N61" s="13">
        <f t="shared" si="10"/>
        <v>10</v>
      </c>
      <c r="O61" s="19">
        <f>N61/$C$61*100</f>
        <v>7.4074074074074066</v>
      </c>
      <c r="P61" s="13">
        <f t="shared" si="10"/>
        <v>0</v>
      </c>
      <c r="Q61" s="13">
        <f t="shared" si="10"/>
        <v>76</v>
      </c>
      <c r="R61" s="13">
        <f t="shared" si="10"/>
        <v>59</v>
      </c>
      <c r="S61" s="13">
        <f t="shared" si="10"/>
        <v>2</v>
      </c>
      <c r="T61" s="13">
        <f t="shared" si="10"/>
        <v>6</v>
      </c>
      <c r="U61" s="22">
        <f>100-I61-K61</f>
        <v>39.999999999999993</v>
      </c>
      <c r="V61" s="15">
        <f>100-I61</f>
        <v>93.333333333333329</v>
      </c>
    </row>
    <row r="62" spans="1:22" ht="16.5" thickBot="1" x14ac:dyDescent="0.3">
      <c r="A62" s="18" t="s">
        <v>35</v>
      </c>
      <c r="B62" s="13">
        <f t="shared" ref="B62:H62" si="11">SUM(B61,B56,B50,B44,B39)</f>
        <v>706</v>
      </c>
      <c r="C62" s="13">
        <f t="shared" si="11"/>
        <v>709</v>
      </c>
      <c r="D62" s="13">
        <f t="shared" si="11"/>
        <v>8</v>
      </c>
      <c r="E62" s="13">
        <f t="shared" si="11"/>
        <v>8</v>
      </c>
      <c r="F62" s="13">
        <f t="shared" si="11"/>
        <v>4</v>
      </c>
      <c r="G62" s="13">
        <f t="shared" si="11"/>
        <v>4</v>
      </c>
      <c r="H62" s="13">
        <f t="shared" si="11"/>
        <v>47</v>
      </c>
      <c r="I62" s="19">
        <f>H62/$C$62*100</f>
        <v>6.6290550070521856</v>
      </c>
      <c r="J62" s="13">
        <f>SUM(J61,J56,J50,J44,J39)</f>
        <v>358</v>
      </c>
      <c r="K62" s="19">
        <f>J62/$C$62*100</f>
        <v>50.493653032440058</v>
      </c>
      <c r="L62" s="13">
        <f>SUM(L61,L56,L50,L44,L39)</f>
        <v>238</v>
      </c>
      <c r="M62" s="19">
        <f>L62/$C$62*100</f>
        <v>33.568406205923836</v>
      </c>
      <c r="N62" s="13">
        <f>SUM(N61,N56,N50,N44,N39)</f>
        <v>63</v>
      </c>
      <c r="O62" s="19">
        <f>N62/$C$62*100</f>
        <v>8.885754583921015</v>
      </c>
      <c r="P62" s="13">
        <f>SUM(P61,P56,P50,P44,P39)</f>
        <v>0</v>
      </c>
      <c r="Q62" s="13">
        <f>SUM(Q61,Q56,Q50,Q44,Q39)</f>
        <v>367</v>
      </c>
      <c r="R62" s="13">
        <f>SUM(R61,R56,R50,R44,R39)</f>
        <v>342</v>
      </c>
      <c r="S62" s="13">
        <f>SUM(S61,S56,S50,S44,S39)</f>
        <v>3</v>
      </c>
      <c r="T62" s="13">
        <f>SUM(T61,T56,T50,T44,T39)</f>
        <v>9</v>
      </c>
      <c r="U62" s="22">
        <f>100-I62-K62</f>
        <v>42.877291960507755</v>
      </c>
      <c r="V62" s="15">
        <f>100-I62</f>
        <v>93.370944992947813</v>
      </c>
    </row>
    <row r="63" spans="1:22" ht="16.5" thickBot="1" x14ac:dyDescent="0.3">
      <c r="A63" s="4" t="s">
        <v>55</v>
      </c>
      <c r="B63" s="6">
        <v>33</v>
      </c>
      <c r="C63" s="6">
        <v>34</v>
      </c>
      <c r="D63" s="6"/>
      <c r="E63" s="6">
        <v>1</v>
      </c>
      <c r="F63" s="6"/>
      <c r="G63" s="6"/>
      <c r="H63" s="6">
        <v>0</v>
      </c>
      <c r="I63" s="6">
        <v>0</v>
      </c>
      <c r="J63" s="6">
        <v>16</v>
      </c>
      <c r="K63" s="6">
        <v>47</v>
      </c>
      <c r="L63" s="6">
        <v>17</v>
      </c>
      <c r="M63" s="6">
        <v>50</v>
      </c>
      <c r="N63" s="6">
        <v>1</v>
      </c>
      <c r="O63" s="6">
        <v>3</v>
      </c>
      <c r="P63" s="6">
        <v>0</v>
      </c>
      <c r="Q63" s="6">
        <v>11</v>
      </c>
      <c r="R63" s="6">
        <v>23</v>
      </c>
      <c r="S63" s="6">
        <v>1</v>
      </c>
      <c r="T63" s="6">
        <v>5</v>
      </c>
      <c r="U63" s="6">
        <v>53</v>
      </c>
      <c r="V63" s="6">
        <v>100</v>
      </c>
    </row>
    <row r="64" spans="1:22" ht="16.5" thickBot="1" x14ac:dyDescent="0.3">
      <c r="A64" s="4" t="s">
        <v>64</v>
      </c>
      <c r="B64" s="6">
        <v>30</v>
      </c>
      <c r="C64" s="6">
        <v>29</v>
      </c>
      <c r="D64" s="6">
        <v>1</v>
      </c>
      <c r="E64" s="6"/>
      <c r="F64" s="6"/>
      <c r="G64" s="6"/>
      <c r="H64" s="6">
        <v>6</v>
      </c>
      <c r="I64" s="6">
        <v>20</v>
      </c>
      <c r="J64" s="6">
        <v>19</v>
      </c>
      <c r="K64" s="6">
        <v>66</v>
      </c>
      <c r="L64" s="6">
        <v>4</v>
      </c>
      <c r="M64" s="6">
        <v>14</v>
      </c>
      <c r="N64" s="6">
        <v>0</v>
      </c>
      <c r="O64" s="6">
        <v>0</v>
      </c>
      <c r="P64" s="6">
        <v>0</v>
      </c>
      <c r="Q64" s="6">
        <v>19</v>
      </c>
      <c r="R64" s="6">
        <v>10</v>
      </c>
      <c r="S64" s="6"/>
      <c r="T64" s="6"/>
      <c r="U64" s="6">
        <v>14</v>
      </c>
      <c r="V64" s="6">
        <v>80</v>
      </c>
    </row>
    <row r="65" spans="1:22" ht="16.5" thickBot="1" x14ac:dyDescent="0.3">
      <c r="A65" s="4" t="s">
        <v>56</v>
      </c>
      <c r="B65" s="6">
        <v>16</v>
      </c>
      <c r="C65" s="6">
        <v>17</v>
      </c>
      <c r="D65" s="6"/>
      <c r="E65" s="6">
        <v>1</v>
      </c>
      <c r="F65" s="6"/>
      <c r="G65" s="6"/>
      <c r="H65" s="6">
        <v>1</v>
      </c>
      <c r="I65" s="6">
        <v>6</v>
      </c>
      <c r="J65" s="6">
        <v>6</v>
      </c>
      <c r="K65" s="6">
        <v>35</v>
      </c>
      <c r="L65" s="6">
        <v>9</v>
      </c>
      <c r="M65" s="6">
        <v>53</v>
      </c>
      <c r="N65" s="6">
        <v>1</v>
      </c>
      <c r="O65" s="6">
        <v>6</v>
      </c>
      <c r="P65" s="6">
        <v>0</v>
      </c>
      <c r="Q65" s="6">
        <v>14</v>
      </c>
      <c r="R65" s="6">
        <v>3</v>
      </c>
      <c r="S65" s="6"/>
      <c r="T65" s="6"/>
      <c r="U65" s="6">
        <v>59</v>
      </c>
      <c r="V65" s="6">
        <v>94</v>
      </c>
    </row>
    <row r="66" spans="1:22" ht="16.5" thickBot="1" x14ac:dyDescent="0.3">
      <c r="A66" s="18" t="s">
        <v>31</v>
      </c>
      <c r="B66" s="13">
        <f>SUM(B63:B65)</f>
        <v>79</v>
      </c>
      <c r="C66" s="13">
        <f t="shared" ref="C66:T66" si="12">SUM(C63:C65)</f>
        <v>80</v>
      </c>
      <c r="D66" s="13">
        <f t="shared" si="12"/>
        <v>1</v>
      </c>
      <c r="E66" s="13">
        <f t="shared" si="12"/>
        <v>2</v>
      </c>
      <c r="F66" s="13">
        <f t="shared" si="12"/>
        <v>0</v>
      </c>
      <c r="G66" s="13">
        <f t="shared" si="12"/>
        <v>0</v>
      </c>
      <c r="H66" s="13">
        <f t="shared" si="12"/>
        <v>7</v>
      </c>
      <c r="I66" s="19">
        <f>H66/$C$66*100</f>
        <v>8.75</v>
      </c>
      <c r="J66" s="13">
        <f t="shared" si="12"/>
        <v>41</v>
      </c>
      <c r="K66" s="19">
        <f>J66/$C$66*100</f>
        <v>51.249999999999993</v>
      </c>
      <c r="L66" s="13">
        <f t="shared" si="12"/>
        <v>30</v>
      </c>
      <c r="M66" s="19">
        <f>L66/$C$66*100</f>
        <v>37.5</v>
      </c>
      <c r="N66" s="13">
        <f t="shared" si="12"/>
        <v>2</v>
      </c>
      <c r="O66" s="19">
        <f>N66/$C$66*100</f>
        <v>2.5</v>
      </c>
      <c r="P66" s="13">
        <f t="shared" si="12"/>
        <v>0</v>
      </c>
      <c r="Q66" s="13">
        <f t="shared" si="12"/>
        <v>44</v>
      </c>
      <c r="R66" s="13"/>
      <c r="S66" s="13">
        <f t="shared" si="12"/>
        <v>1</v>
      </c>
      <c r="T66" s="13">
        <f t="shared" si="12"/>
        <v>5</v>
      </c>
      <c r="U66" s="16">
        <f>100-I66-K66</f>
        <v>40.000000000000007</v>
      </c>
      <c r="V66" s="15">
        <f>100-I66</f>
        <v>91.25</v>
      </c>
    </row>
    <row r="67" spans="1:22" ht="16.5" thickBot="1" x14ac:dyDescent="0.3">
      <c r="A67" s="4" t="s">
        <v>57</v>
      </c>
      <c r="B67" s="6">
        <v>29</v>
      </c>
      <c r="C67" s="6">
        <v>29</v>
      </c>
      <c r="D67" s="6"/>
      <c r="E67" s="6"/>
      <c r="F67" s="6"/>
      <c r="G67" s="6"/>
      <c r="H67" s="6">
        <v>0</v>
      </c>
      <c r="I67" s="6">
        <v>0</v>
      </c>
      <c r="J67" s="6">
        <v>14</v>
      </c>
      <c r="K67" s="6">
        <v>48</v>
      </c>
      <c r="L67" s="6">
        <v>11</v>
      </c>
      <c r="M67" s="6">
        <v>38</v>
      </c>
      <c r="N67" s="6">
        <v>4</v>
      </c>
      <c r="O67" s="6">
        <v>14</v>
      </c>
      <c r="P67" s="6">
        <v>0</v>
      </c>
      <c r="Q67" s="6">
        <v>21</v>
      </c>
      <c r="R67" s="6">
        <v>8</v>
      </c>
      <c r="S67" s="6"/>
      <c r="T67" s="6"/>
      <c r="U67" s="6">
        <v>52</v>
      </c>
      <c r="V67" s="6">
        <v>100</v>
      </c>
    </row>
    <row r="68" spans="1:22" ht="16.5" thickBot="1" x14ac:dyDescent="0.3">
      <c r="A68" s="4" t="s">
        <v>74</v>
      </c>
      <c r="B68" s="6">
        <v>22</v>
      </c>
      <c r="C68" s="6">
        <v>22</v>
      </c>
      <c r="D68" s="6"/>
      <c r="E68" s="6"/>
      <c r="F68" s="6"/>
      <c r="G68" s="6"/>
      <c r="H68" s="6">
        <v>1</v>
      </c>
      <c r="I68" s="6">
        <v>5</v>
      </c>
      <c r="J68" s="6">
        <v>15</v>
      </c>
      <c r="K68" s="6">
        <v>68</v>
      </c>
      <c r="L68" s="6">
        <v>4</v>
      </c>
      <c r="M68" s="6">
        <v>18</v>
      </c>
      <c r="N68" s="6">
        <v>2</v>
      </c>
      <c r="O68" s="6">
        <v>9</v>
      </c>
      <c r="P68" s="6">
        <v>0</v>
      </c>
      <c r="Q68" s="6">
        <v>8</v>
      </c>
      <c r="R68" s="6">
        <v>14</v>
      </c>
      <c r="S68" s="6"/>
      <c r="T68" s="6"/>
      <c r="U68" s="6">
        <v>27</v>
      </c>
      <c r="V68" s="6">
        <v>95</v>
      </c>
    </row>
    <row r="69" spans="1:22" ht="16.5" thickBot="1" x14ac:dyDescent="0.3">
      <c r="A69" s="4" t="s">
        <v>65</v>
      </c>
      <c r="B69" s="6">
        <v>16</v>
      </c>
      <c r="C69" s="6">
        <v>16</v>
      </c>
      <c r="D69" s="6"/>
      <c r="E69" s="6"/>
      <c r="F69" s="6"/>
      <c r="G69" s="6"/>
      <c r="H69" s="6">
        <v>0</v>
      </c>
      <c r="I69" s="6">
        <v>0</v>
      </c>
      <c r="J69" s="6">
        <v>9</v>
      </c>
      <c r="K69" s="6">
        <v>56</v>
      </c>
      <c r="L69" s="6">
        <v>6</v>
      </c>
      <c r="M69" s="6">
        <v>38</v>
      </c>
      <c r="N69" s="6">
        <v>1</v>
      </c>
      <c r="O69" s="6">
        <v>6</v>
      </c>
      <c r="P69" s="6">
        <v>0</v>
      </c>
      <c r="Q69" s="6">
        <v>9</v>
      </c>
      <c r="R69" s="6">
        <v>7</v>
      </c>
      <c r="S69" s="6"/>
      <c r="T69" s="6"/>
      <c r="U69" s="6">
        <v>44</v>
      </c>
      <c r="V69" s="6">
        <v>100</v>
      </c>
    </row>
    <row r="70" spans="1:22" ht="16.5" thickBot="1" x14ac:dyDescent="0.3">
      <c r="A70" s="20" t="s">
        <v>31</v>
      </c>
      <c r="B70" s="13">
        <f>SUM(B67:B69)</f>
        <v>67</v>
      </c>
      <c r="C70" s="13">
        <f t="shared" ref="C70:T70" si="13">SUM(C67:C69)</f>
        <v>67</v>
      </c>
      <c r="D70" s="13">
        <f t="shared" si="13"/>
        <v>0</v>
      </c>
      <c r="E70" s="13">
        <f t="shared" si="13"/>
        <v>0</v>
      </c>
      <c r="F70" s="13">
        <f t="shared" si="13"/>
        <v>0</v>
      </c>
      <c r="G70" s="13">
        <f t="shared" si="13"/>
        <v>0</v>
      </c>
      <c r="H70" s="13">
        <f t="shared" si="13"/>
        <v>1</v>
      </c>
      <c r="I70" s="19">
        <f>H70/$C$70*100</f>
        <v>1.4925373134328357</v>
      </c>
      <c r="J70" s="13">
        <f t="shared" si="13"/>
        <v>38</v>
      </c>
      <c r="K70" s="19">
        <f>J70/$C$70*100</f>
        <v>56.71641791044776</v>
      </c>
      <c r="L70" s="13">
        <f t="shared" si="13"/>
        <v>21</v>
      </c>
      <c r="M70" s="19">
        <f>L70/$C$70*100</f>
        <v>31.343283582089555</v>
      </c>
      <c r="N70" s="13">
        <f t="shared" si="13"/>
        <v>7</v>
      </c>
      <c r="O70" s="19">
        <f>N70/$C$70*100</f>
        <v>10.44776119402985</v>
      </c>
      <c r="P70" s="13">
        <f t="shared" si="13"/>
        <v>0</v>
      </c>
      <c r="Q70" s="13">
        <f t="shared" si="13"/>
        <v>38</v>
      </c>
      <c r="R70" s="13">
        <f t="shared" si="13"/>
        <v>29</v>
      </c>
      <c r="S70" s="13">
        <f t="shared" si="13"/>
        <v>0</v>
      </c>
      <c r="T70" s="13">
        <f t="shared" si="13"/>
        <v>0</v>
      </c>
      <c r="U70" s="16">
        <f>100-I70-K70</f>
        <v>41.791044776119406</v>
      </c>
      <c r="V70" s="15">
        <f>100-I70</f>
        <v>98.507462686567166</v>
      </c>
    </row>
    <row r="71" spans="1:22" ht="16.5" thickBot="1" x14ac:dyDescent="0.3">
      <c r="A71" s="20" t="s">
        <v>58</v>
      </c>
      <c r="B71" s="13">
        <f>SUM(B70,B66)</f>
        <v>146</v>
      </c>
      <c r="C71" s="13">
        <f t="shared" ref="C71:T71" si="14">SUM(C70,C66)</f>
        <v>147</v>
      </c>
      <c r="D71" s="13">
        <f t="shared" si="14"/>
        <v>1</v>
      </c>
      <c r="E71" s="13">
        <f t="shared" si="14"/>
        <v>2</v>
      </c>
      <c r="F71" s="13">
        <f t="shared" si="14"/>
        <v>0</v>
      </c>
      <c r="G71" s="13">
        <f t="shared" si="14"/>
        <v>0</v>
      </c>
      <c r="H71" s="13">
        <f t="shared" si="14"/>
        <v>8</v>
      </c>
      <c r="I71" s="19">
        <f>H71/$C$71*100</f>
        <v>5.4421768707482991</v>
      </c>
      <c r="J71" s="13">
        <f t="shared" si="14"/>
        <v>79</v>
      </c>
      <c r="K71" s="19">
        <f>J71/$C$71*100</f>
        <v>53.741496598639458</v>
      </c>
      <c r="L71" s="13">
        <f t="shared" si="14"/>
        <v>51</v>
      </c>
      <c r="M71" s="19">
        <f>L71/$C$71*100</f>
        <v>34.693877551020407</v>
      </c>
      <c r="N71" s="13">
        <f t="shared" si="14"/>
        <v>9</v>
      </c>
      <c r="O71" s="19">
        <f>N71/$C$71*100</f>
        <v>6.1224489795918364</v>
      </c>
      <c r="P71" s="13">
        <f t="shared" si="14"/>
        <v>0</v>
      </c>
      <c r="Q71" s="13">
        <f t="shared" si="14"/>
        <v>82</v>
      </c>
      <c r="R71" s="13">
        <f t="shared" si="14"/>
        <v>29</v>
      </c>
      <c r="S71" s="13">
        <f t="shared" si="14"/>
        <v>1</v>
      </c>
      <c r="T71" s="13">
        <f t="shared" si="14"/>
        <v>5</v>
      </c>
      <c r="U71" s="16">
        <f>100-I71-K71</f>
        <v>40.816326530612244</v>
      </c>
      <c r="V71" s="15">
        <f>100-I71</f>
        <v>94.557823129251702</v>
      </c>
    </row>
    <row r="72" spans="1:22" ht="45.75" thickBot="1" x14ac:dyDescent="0.3">
      <c r="A72" s="5" t="s">
        <v>59</v>
      </c>
      <c r="B72" s="11">
        <f t="shared" ref="B72:G72" si="15">SUM(B71,B62,B33,B25)</f>
        <v>1399</v>
      </c>
      <c r="C72" s="11">
        <f t="shared" si="15"/>
        <v>1402</v>
      </c>
      <c r="D72" s="11">
        <f t="shared" si="15"/>
        <v>16</v>
      </c>
      <c r="E72" s="11">
        <f t="shared" si="15"/>
        <v>16</v>
      </c>
      <c r="F72" s="11">
        <f t="shared" si="15"/>
        <v>4</v>
      </c>
      <c r="G72" s="11">
        <f t="shared" si="15"/>
        <v>4</v>
      </c>
      <c r="H72" s="11">
        <f>SUM(H71,H62,H33,H25)-H33</f>
        <v>59</v>
      </c>
      <c r="I72" s="9">
        <f>H72/$C$73*100</f>
        <v>4.7850770478507707</v>
      </c>
      <c r="J72" s="11">
        <f>SUM(J71,J62,J33,J25)-J33</f>
        <v>515</v>
      </c>
      <c r="K72" s="9">
        <f>J72/$C$73*100</f>
        <v>41.768045417680455</v>
      </c>
      <c r="L72" s="11">
        <f>SUM(L71,L62,L33,L25)-L33</f>
        <v>519</v>
      </c>
      <c r="M72" s="9">
        <f>L72/$C$73*100</f>
        <v>42.092457420924575</v>
      </c>
      <c r="N72" s="11">
        <f>SUM(N71,N62,N33,N25)-N33</f>
        <v>137</v>
      </c>
      <c r="O72" s="9">
        <f>N72/$C$73*100</f>
        <v>11.111111111111111</v>
      </c>
      <c r="P72" s="11">
        <v>0</v>
      </c>
      <c r="Q72" s="11">
        <f>SUM(Q71,Q62,Q33,Q25)</f>
        <v>676</v>
      </c>
      <c r="R72" s="11">
        <f>SUM(R71,R62,R33,R25)</f>
        <v>554</v>
      </c>
      <c r="S72" s="11">
        <f>SUM(S71,S62,S33,S25)</f>
        <v>16</v>
      </c>
      <c r="T72" s="11">
        <f>SUM(T71,T62,T33,T25)</f>
        <v>14</v>
      </c>
      <c r="U72" s="23">
        <f>100-I72-K72</f>
        <v>53.446877534468769</v>
      </c>
      <c r="V72" s="8">
        <f>100-I72</f>
        <v>95.214922952149223</v>
      </c>
    </row>
    <row r="73" spans="1:22" ht="15.75" thickBot="1" x14ac:dyDescent="0.3">
      <c r="B73" s="12"/>
      <c r="C73" s="11">
        <f>SUM(C71,C62,C33,C25)-C8-C33</f>
        <v>1233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1">
        <f>P72/C73</f>
        <v>0</v>
      </c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x14ac:dyDescent="0.25">
      <c r="C77" s="12"/>
    </row>
  </sheetData>
  <mergeCells count="39">
    <mergeCell ref="A1:A2"/>
    <mergeCell ref="B1:B2"/>
    <mergeCell ref="C1:C2"/>
    <mergeCell ref="D1:D2"/>
    <mergeCell ref="D25:D26"/>
    <mergeCell ref="A25:A26"/>
    <mergeCell ref="B25:B26"/>
    <mergeCell ref="E25:E26"/>
    <mergeCell ref="F25:F26"/>
    <mergeCell ref="H1:I1"/>
    <mergeCell ref="J1:K1"/>
    <mergeCell ref="R1:R2"/>
    <mergeCell ref="L25:L26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5:S26"/>
    <mergeCell ref="T25:T26"/>
    <mergeCell ref="U25:U26"/>
    <mergeCell ref="V25:V26"/>
    <mergeCell ref="A27:V27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2025-12-29T09:18:18Z</dcterms:modified>
</cp:coreProperties>
</file>