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09\Desktop\"/>
    </mc:Choice>
  </mc:AlternateContent>
  <bookViews>
    <workbookView xWindow="0" yWindow="0" windowWidth="28800" windowHeight="119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" l="1"/>
  <c r="Q13" i="1"/>
  <c r="P13" i="1"/>
  <c r="H13" i="1"/>
  <c r="O13" i="1" l="1"/>
  <c r="R31" i="1" l="1"/>
  <c r="Q31" i="1"/>
  <c r="C31" i="1"/>
  <c r="B13" i="1" l="1"/>
  <c r="R43" i="1" l="1"/>
  <c r="Q43" i="1"/>
  <c r="P43" i="1"/>
  <c r="N43" i="1"/>
  <c r="L43" i="1"/>
  <c r="J43" i="1"/>
  <c r="C43" i="1"/>
  <c r="B23" i="1" l="1"/>
  <c r="B18" i="1"/>
  <c r="F13" i="1"/>
  <c r="G13" i="1"/>
  <c r="D7" i="1"/>
  <c r="E7" i="1"/>
  <c r="F7" i="1"/>
  <c r="G7" i="1"/>
  <c r="R7" i="1"/>
  <c r="Q7" i="1"/>
  <c r="B7" i="1"/>
  <c r="B43" i="1"/>
  <c r="C18" i="1"/>
  <c r="D18" i="1"/>
  <c r="E18" i="1"/>
  <c r="F18" i="1"/>
  <c r="G18" i="1"/>
  <c r="H18" i="1"/>
  <c r="J18" i="1"/>
  <c r="L18" i="1"/>
  <c r="N18" i="1"/>
  <c r="P18" i="1"/>
  <c r="Q18" i="1"/>
  <c r="S18" i="1"/>
  <c r="B24" i="1" l="1"/>
  <c r="O18" i="1"/>
  <c r="K18" i="1"/>
  <c r="M18" i="1"/>
  <c r="I18" i="1"/>
  <c r="C64" i="1"/>
  <c r="U18" i="1" l="1"/>
  <c r="V18" i="1"/>
  <c r="C68" i="1" l="1"/>
  <c r="D68" i="1"/>
  <c r="E68" i="1"/>
  <c r="F68" i="1"/>
  <c r="G68" i="1"/>
  <c r="H68" i="1"/>
  <c r="J68" i="1"/>
  <c r="L68" i="1"/>
  <c r="N68" i="1"/>
  <c r="P68" i="1"/>
  <c r="Q68" i="1"/>
  <c r="R68" i="1"/>
  <c r="S68" i="1"/>
  <c r="B68" i="1"/>
  <c r="D64" i="1"/>
  <c r="E64" i="1"/>
  <c r="F64" i="1"/>
  <c r="G64" i="1"/>
  <c r="H64" i="1"/>
  <c r="J64" i="1"/>
  <c r="K64" i="1" s="1"/>
  <c r="L64" i="1"/>
  <c r="N64" i="1"/>
  <c r="O64" i="1" s="1"/>
  <c r="P64" i="1"/>
  <c r="Q64" i="1"/>
  <c r="S64" i="1"/>
  <c r="T64" i="1"/>
  <c r="B64" i="1"/>
  <c r="C59" i="1"/>
  <c r="D59" i="1"/>
  <c r="E59" i="1"/>
  <c r="F59" i="1"/>
  <c r="G59" i="1"/>
  <c r="H59" i="1"/>
  <c r="J59" i="1"/>
  <c r="L59" i="1"/>
  <c r="N59" i="1"/>
  <c r="P59" i="1"/>
  <c r="Q59" i="1"/>
  <c r="R59" i="1"/>
  <c r="S59" i="1"/>
  <c r="T59" i="1"/>
  <c r="B59" i="1"/>
  <c r="C54" i="1"/>
  <c r="D54" i="1"/>
  <c r="E54" i="1"/>
  <c r="F54" i="1"/>
  <c r="G54" i="1"/>
  <c r="H54" i="1"/>
  <c r="J54" i="1"/>
  <c r="L54" i="1"/>
  <c r="N54" i="1"/>
  <c r="P54" i="1"/>
  <c r="Q54" i="1"/>
  <c r="R54" i="1"/>
  <c r="S54" i="1"/>
  <c r="T54" i="1"/>
  <c r="B54" i="1"/>
  <c r="C49" i="1"/>
  <c r="D49" i="1"/>
  <c r="E49" i="1"/>
  <c r="F49" i="1"/>
  <c r="G49" i="1"/>
  <c r="H49" i="1"/>
  <c r="J49" i="1"/>
  <c r="L49" i="1"/>
  <c r="N49" i="1"/>
  <c r="P49" i="1"/>
  <c r="Q49" i="1"/>
  <c r="R49" i="1"/>
  <c r="S49" i="1"/>
  <c r="T49" i="1"/>
  <c r="B49" i="1"/>
  <c r="D43" i="1"/>
  <c r="E43" i="1"/>
  <c r="F43" i="1"/>
  <c r="G43" i="1"/>
  <c r="S43" i="1"/>
  <c r="T43" i="1"/>
  <c r="C37" i="1"/>
  <c r="D37" i="1"/>
  <c r="E37" i="1"/>
  <c r="F37" i="1"/>
  <c r="G37" i="1"/>
  <c r="H37" i="1"/>
  <c r="J37" i="1"/>
  <c r="L37" i="1"/>
  <c r="N37" i="1"/>
  <c r="P37" i="1"/>
  <c r="Q37" i="1"/>
  <c r="R37" i="1"/>
  <c r="S37" i="1"/>
  <c r="T37" i="1"/>
  <c r="B37" i="1"/>
  <c r="D31" i="1"/>
  <c r="E31" i="1"/>
  <c r="F31" i="1"/>
  <c r="G31" i="1"/>
  <c r="N31" i="1"/>
  <c r="P31" i="1"/>
  <c r="C23" i="1"/>
  <c r="D23" i="1"/>
  <c r="E23" i="1"/>
  <c r="F23" i="1"/>
  <c r="G23" i="1"/>
  <c r="H23" i="1"/>
  <c r="J23" i="1"/>
  <c r="L23" i="1"/>
  <c r="N23" i="1"/>
  <c r="Q23" i="1"/>
  <c r="R23" i="1"/>
  <c r="S23" i="1"/>
  <c r="S24" i="1" s="1"/>
  <c r="O31" i="1" l="1"/>
  <c r="O37" i="1"/>
  <c r="O59" i="1"/>
  <c r="K37" i="1"/>
  <c r="O49" i="1"/>
  <c r="K49" i="1"/>
  <c r="O54" i="1"/>
  <c r="K54" i="1"/>
  <c r="O23" i="1"/>
  <c r="K13" i="1"/>
  <c r="B69" i="1"/>
  <c r="O68" i="1"/>
  <c r="K68" i="1"/>
  <c r="K59" i="1"/>
  <c r="C24" i="1"/>
  <c r="T69" i="1"/>
  <c r="R69" i="1"/>
  <c r="P69" i="1"/>
  <c r="F69" i="1"/>
  <c r="D69" i="1"/>
  <c r="M64" i="1"/>
  <c r="I64" i="1"/>
  <c r="V64" i="1" s="1"/>
  <c r="S69" i="1"/>
  <c r="Q69" i="1"/>
  <c r="G69" i="1"/>
  <c r="E69" i="1"/>
  <c r="C69" i="1"/>
  <c r="R24" i="1"/>
  <c r="P24" i="1"/>
  <c r="D24" i="1"/>
  <c r="Q24" i="1"/>
  <c r="G24" i="1"/>
  <c r="M49" i="1"/>
  <c r="I49" i="1"/>
  <c r="V49" i="1" s="1"/>
  <c r="B60" i="1"/>
  <c r="S60" i="1"/>
  <c r="Q60" i="1"/>
  <c r="G60" i="1"/>
  <c r="E60" i="1"/>
  <c r="C60" i="1"/>
  <c r="T60" i="1"/>
  <c r="R60" i="1"/>
  <c r="P60" i="1"/>
  <c r="M59" i="1"/>
  <c r="I59" i="1"/>
  <c r="F60" i="1"/>
  <c r="D60" i="1"/>
  <c r="F24" i="1"/>
  <c r="K43" i="1"/>
  <c r="I43" i="1"/>
  <c r="M43" i="1"/>
  <c r="N60" i="1"/>
  <c r="J60" i="1"/>
  <c r="L69" i="1"/>
  <c r="H69" i="1"/>
  <c r="E24" i="1"/>
  <c r="M13" i="1"/>
  <c r="M23" i="1"/>
  <c r="I23" i="1"/>
  <c r="H24" i="1"/>
  <c r="M37" i="1"/>
  <c r="I37" i="1"/>
  <c r="O43" i="1"/>
  <c r="M54" i="1"/>
  <c r="I54" i="1"/>
  <c r="L60" i="1"/>
  <c r="H60" i="1"/>
  <c r="M68" i="1"/>
  <c r="I68" i="1"/>
  <c r="N69" i="1"/>
  <c r="J69" i="1"/>
  <c r="T70" i="1" l="1"/>
  <c r="F70" i="1"/>
  <c r="P70" i="1"/>
  <c r="R70" i="1"/>
  <c r="S70" i="1"/>
  <c r="N70" i="1"/>
  <c r="L70" i="1"/>
  <c r="Q70" i="1"/>
  <c r="B70" i="1"/>
  <c r="U59" i="1"/>
  <c r="J70" i="1"/>
  <c r="H70" i="1"/>
  <c r="C70" i="1"/>
  <c r="C71" i="1"/>
  <c r="C25" i="1"/>
  <c r="K24" i="1" s="1"/>
  <c r="U64" i="1"/>
  <c r="O69" i="1"/>
  <c r="M69" i="1"/>
  <c r="V59" i="1"/>
  <c r="E70" i="1"/>
  <c r="K69" i="1"/>
  <c r="I69" i="1"/>
  <c r="U49" i="1"/>
  <c r="I60" i="1"/>
  <c r="V60" i="1" s="1"/>
  <c r="K60" i="1"/>
  <c r="D70" i="1"/>
  <c r="M60" i="1"/>
  <c r="O60" i="1"/>
  <c r="G70" i="1"/>
  <c r="V37" i="1"/>
  <c r="U37" i="1"/>
  <c r="V23" i="1"/>
  <c r="V13" i="1"/>
  <c r="U43" i="1"/>
  <c r="V43" i="1"/>
  <c r="U54" i="1"/>
  <c r="V54" i="1"/>
  <c r="O70" i="1" l="1"/>
  <c r="M70" i="1"/>
  <c r="I70" i="1"/>
  <c r="V70" i="1" s="1"/>
  <c r="M24" i="1"/>
  <c r="O24" i="1"/>
  <c r="I24" i="1"/>
  <c r="P71" i="1"/>
  <c r="K70" i="1"/>
  <c r="U60" i="1"/>
  <c r="U70" i="1" l="1"/>
  <c r="V24" i="1"/>
</calcChain>
</file>

<file path=xl/sharedStrings.xml><?xml version="1.0" encoding="utf-8"?>
<sst xmlns="http://schemas.openxmlformats.org/spreadsheetml/2006/main" count="103" uniqueCount="82">
  <si>
    <t>класс</t>
  </si>
  <si>
    <t>Выбыло</t>
  </si>
  <si>
    <t>прибыло</t>
  </si>
  <si>
    <t>Внутренний перевод</t>
  </si>
  <si>
    <t>«2»</t>
  </si>
  <si>
    <t>«3»</t>
  </si>
  <si>
    <t>«4»</t>
  </si>
  <si>
    <t>«5»</t>
  </si>
  <si>
    <t>Н/А учащиеся</t>
  </si>
  <si>
    <t>мальчики</t>
  </si>
  <si>
    <t>девочки</t>
  </si>
  <si>
    <t>Обучение на дому</t>
  </si>
  <si>
    <t xml:space="preserve">Уровень </t>
  </si>
  <si>
    <t>Качество знаний</t>
  </si>
  <si>
    <t xml:space="preserve">Успеваемость </t>
  </si>
  <si>
    <t>выбыло</t>
  </si>
  <si>
    <t>Кол-во</t>
  </si>
  <si>
    <t>%</t>
  </si>
  <si>
    <t>1а</t>
  </si>
  <si>
    <t>1б</t>
  </si>
  <si>
    <t>1в</t>
  </si>
  <si>
    <t>1г</t>
  </si>
  <si>
    <t>Всего</t>
  </si>
  <si>
    <t>2а</t>
  </si>
  <si>
    <t>2б</t>
  </si>
  <si>
    <t>2в</t>
  </si>
  <si>
    <t>2г</t>
  </si>
  <si>
    <t>3а</t>
  </si>
  <si>
    <t>3б</t>
  </si>
  <si>
    <t>3в</t>
  </si>
  <si>
    <t>3г</t>
  </si>
  <si>
    <t>всего</t>
  </si>
  <si>
    <t>4а</t>
  </si>
  <si>
    <t>4б</t>
  </si>
  <si>
    <t>4в</t>
  </si>
  <si>
    <t xml:space="preserve">Итого </t>
  </si>
  <si>
    <t>Классы коррекции</t>
  </si>
  <si>
    <t>1е</t>
  </si>
  <si>
    <t>5а</t>
  </si>
  <si>
    <t>5б</t>
  </si>
  <si>
    <t>5в</t>
  </si>
  <si>
    <t>5к</t>
  </si>
  <si>
    <t>6а</t>
  </si>
  <si>
    <t>6к</t>
  </si>
  <si>
    <t>6в</t>
  </si>
  <si>
    <t>6г</t>
  </si>
  <si>
    <t>7а</t>
  </si>
  <si>
    <t>7к</t>
  </si>
  <si>
    <t xml:space="preserve">Всего </t>
  </si>
  <si>
    <t>8а</t>
  </si>
  <si>
    <t>8к</t>
  </si>
  <si>
    <t>9а</t>
  </si>
  <si>
    <t>9б</t>
  </si>
  <si>
    <t>9к</t>
  </si>
  <si>
    <t>10а</t>
  </si>
  <si>
    <t>10к</t>
  </si>
  <si>
    <t>11а</t>
  </si>
  <si>
    <t>итого</t>
  </si>
  <si>
    <t>всего
по школе</t>
  </si>
  <si>
    <t>1з</t>
  </si>
  <si>
    <t>6б</t>
  </si>
  <si>
    <t>8г</t>
  </si>
  <si>
    <t>10б</t>
  </si>
  <si>
    <t>11к</t>
  </si>
  <si>
    <t>7в</t>
  </si>
  <si>
    <t>4г</t>
  </si>
  <si>
    <t>2д</t>
  </si>
  <si>
    <t>2е</t>
  </si>
  <si>
    <t>3к</t>
  </si>
  <si>
    <t>7б</t>
  </si>
  <si>
    <t>8в</t>
  </si>
  <si>
    <t>11б</t>
  </si>
  <si>
    <t>9г</t>
  </si>
  <si>
    <t xml:space="preserve"> </t>
  </si>
  <si>
    <t>7г</t>
  </si>
  <si>
    <t>На 28.12</t>
  </si>
  <si>
    <t>н/о</t>
  </si>
  <si>
    <t>"5"</t>
  </si>
  <si>
    <t>"3"</t>
  </si>
  <si>
    <t>4"3" 1"2"</t>
  </si>
  <si>
    <t>"4"</t>
  </si>
  <si>
    <t>На 28.03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</si>
</sst>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" fontId="8" fillId="0" borderId="1" xfId="0" applyNumberFormat="1" applyFont="1" applyBorder="1" applyAlignment="1">
      <alignment vertical="center" wrapText="1"/>
    </xf>
    <xf numFmtId="1" fontId="9" fillId="0" borderId="1" xfId="0" applyNumberFormat="1" applyFont="1" applyBorder="1"/>
    <xf numFmtId="1" fontId="6" fillId="0" borderId="1" xfId="0" applyNumberFormat="1" applyFont="1" applyBorder="1" applyAlignment="1">
      <alignment vertical="center" wrapText="1"/>
    </xf>
    <xf numFmtId="0" fontId="9" fillId="0" borderId="1" xfId="0" applyFont="1" applyBorder="1"/>
    <xf numFmtId="0" fontId="9" fillId="0" borderId="0" xfId="0" applyFont="1"/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1" fontId="9" fillId="2" borderId="1" xfId="0" applyNumberFormat="1" applyFont="1" applyFill="1" applyBorder="1"/>
    <xf numFmtId="0" fontId="10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9" fillId="0" borderId="0" xfId="0" applyNumberFormat="1" applyFont="1"/>
    <xf numFmtId="1" fontId="11" fillId="2" borderId="1" xfId="0" applyNumberFormat="1" applyFont="1" applyFill="1" applyBorder="1"/>
    <xf numFmtId="1" fontId="11" fillId="0" borderId="1" xfId="0" applyNumberFormat="1" applyFont="1" applyBorder="1"/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textRotation="90" wrapText="1"/>
    </xf>
    <xf numFmtId="0" fontId="8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tabSelected="1" zoomScale="96" zoomScaleNormal="96" workbookViewId="0">
      <selection activeCell="Z30" sqref="Z30"/>
    </sheetView>
  </sheetViews>
  <sheetFormatPr defaultRowHeight="15" x14ac:dyDescent="0.25"/>
  <cols>
    <col min="9" max="9" width="16" customWidth="1"/>
  </cols>
  <sheetData>
    <row r="1" spans="1:22" ht="15.75" thickBot="1" x14ac:dyDescent="0.3">
      <c r="A1" s="28" t="s">
        <v>0</v>
      </c>
      <c r="B1" s="28" t="s">
        <v>75</v>
      </c>
      <c r="C1" s="28" t="s">
        <v>81</v>
      </c>
      <c r="D1" s="28" t="s">
        <v>1</v>
      </c>
      <c r="E1" s="28" t="s">
        <v>2</v>
      </c>
      <c r="F1" s="33" t="s">
        <v>3</v>
      </c>
      <c r="G1" s="33"/>
      <c r="H1" s="31" t="s">
        <v>4</v>
      </c>
      <c r="I1" s="31"/>
      <c r="J1" s="31" t="s">
        <v>5</v>
      </c>
      <c r="K1" s="31"/>
      <c r="L1" s="31" t="s">
        <v>6</v>
      </c>
      <c r="M1" s="31"/>
      <c r="N1" s="31" t="s">
        <v>7</v>
      </c>
      <c r="O1" s="31"/>
      <c r="P1" s="28" t="s">
        <v>8</v>
      </c>
      <c r="Q1" s="32" t="s">
        <v>9</v>
      </c>
      <c r="R1" s="32" t="s">
        <v>10</v>
      </c>
      <c r="S1" s="28" t="s">
        <v>11</v>
      </c>
      <c r="T1" s="28" t="s">
        <v>12</v>
      </c>
      <c r="U1" s="28" t="s">
        <v>13</v>
      </c>
      <c r="V1" s="28" t="s">
        <v>14</v>
      </c>
    </row>
    <row r="2" spans="1:22" ht="31.5" customHeight="1" thickBot="1" x14ac:dyDescent="0.3">
      <c r="A2" s="28"/>
      <c r="B2" s="28"/>
      <c r="C2" s="28"/>
      <c r="D2" s="28"/>
      <c r="E2" s="28"/>
      <c r="F2" s="1" t="s">
        <v>15</v>
      </c>
      <c r="G2" s="1" t="s">
        <v>2</v>
      </c>
      <c r="H2" s="2" t="s">
        <v>16</v>
      </c>
      <c r="I2" s="3" t="s">
        <v>17</v>
      </c>
      <c r="J2" s="2" t="s">
        <v>16</v>
      </c>
      <c r="K2" s="3" t="s">
        <v>17</v>
      </c>
      <c r="L2" s="4"/>
      <c r="M2" s="4"/>
      <c r="N2" s="2" t="s">
        <v>16</v>
      </c>
      <c r="O2" s="3" t="s">
        <v>17</v>
      </c>
      <c r="P2" s="28"/>
      <c r="Q2" s="32"/>
      <c r="R2" s="32"/>
      <c r="S2" s="28"/>
      <c r="T2" s="28"/>
      <c r="U2" s="28"/>
      <c r="V2" s="28"/>
    </row>
    <row r="3" spans="1:22" ht="16.5" thickBot="1" x14ac:dyDescent="0.3">
      <c r="A3" s="6" t="s">
        <v>18</v>
      </c>
      <c r="B3" s="6">
        <v>31</v>
      </c>
      <c r="C3" s="6">
        <v>31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>
        <v>16</v>
      </c>
      <c r="R3" s="6">
        <v>15</v>
      </c>
      <c r="S3" s="6"/>
      <c r="T3" s="6"/>
      <c r="U3" s="6"/>
      <c r="V3" s="6"/>
    </row>
    <row r="4" spans="1:22" ht="16.5" thickBot="1" x14ac:dyDescent="0.3">
      <c r="A4" s="6" t="s">
        <v>19</v>
      </c>
      <c r="B4" s="6">
        <v>30</v>
      </c>
      <c r="C4" s="6">
        <v>31</v>
      </c>
      <c r="D4" s="6"/>
      <c r="E4" s="6"/>
      <c r="F4" s="6"/>
      <c r="G4" s="6">
        <v>1</v>
      </c>
      <c r="H4" s="6"/>
      <c r="I4" s="6"/>
      <c r="J4" s="6"/>
      <c r="K4" s="6"/>
      <c r="L4" s="6"/>
      <c r="M4" s="6"/>
      <c r="N4" s="6"/>
      <c r="O4" s="6"/>
      <c r="P4" s="6"/>
      <c r="Q4" s="6">
        <v>18</v>
      </c>
      <c r="R4" s="6">
        <v>13</v>
      </c>
      <c r="S4" s="6"/>
      <c r="T4" s="6"/>
      <c r="U4" s="6"/>
      <c r="V4" s="6"/>
    </row>
    <row r="5" spans="1:22" ht="16.5" thickBot="1" x14ac:dyDescent="0.3">
      <c r="A5" s="6" t="s">
        <v>20</v>
      </c>
      <c r="B5" s="6">
        <v>30</v>
      </c>
      <c r="C5" s="6">
        <v>28</v>
      </c>
      <c r="D5" s="6">
        <v>1</v>
      </c>
      <c r="E5" s="6"/>
      <c r="F5" s="6">
        <v>1</v>
      </c>
      <c r="G5" s="6"/>
      <c r="H5" s="6"/>
      <c r="I5" s="6"/>
      <c r="J5" s="6"/>
      <c r="K5" s="6"/>
      <c r="L5" s="6"/>
      <c r="M5" s="6"/>
      <c r="N5" s="6"/>
      <c r="O5" s="6"/>
      <c r="P5" s="6"/>
      <c r="Q5" s="6">
        <v>15</v>
      </c>
      <c r="R5" s="6">
        <v>13</v>
      </c>
      <c r="S5" s="6"/>
      <c r="T5" s="6"/>
      <c r="U5" s="6"/>
      <c r="V5" s="6"/>
    </row>
    <row r="6" spans="1:22" ht="16.5" thickBot="1" x14ac:dyDescent="0.3">
      <c r="A6" s="6" t="s">
        <v>21</v>
      </c>
      <c r="B6" s="6">
        <v>32</v>
      </c>
      <c r="C6" s="6">
        <v>32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>
        <v>17</v>
      </c>
      <c r="R6" s="6">
        <v>15</v>
      </c>
      <c r="S6" s="6"/>
      <c r="T6" s="6"/>
      <c r="U6" s="6"/>
      <c r="V6" s="6"/>
    </row>
    <row r="7" spans="1:22" ht="16.5" thickBot="1" x14ac:dyDescent="0.3">
      <c r="A7" s="13" t="s">
        <v>22</v>
      </c>
      <c r="B7" s="14">
        <f t="shared" ref="B7:G7" si="0">SUM(B3:B6)</f>
        <v>123</v>
      </c>
      <c r="C7" s="24">
        <v>122</v>
      </c>
      <c r="D7" s="24">
        <f t="shared" si="0"/>
        <v>1</v>
      </c>
      <c r="E7" s="24">
        <f t="shared" si="0"/>
        <v>0</v>
      </c>
      <c r="F7" s="24">
        <f t="shared" si="0"/>
        <v>1</v>
      </c>
      <c r="G7" s="24">
        <f t="shared" si="0"/>
        <v>1</v>
      </c>
      <c r="H7" s="14"/>
      <c r="I7" s="14"/>
      <c r="J7" s="14"/>
      <c r="K7" s="14"/>
      <c r="L7" s="14"/>
      <c r="M7" s="14"/>
      <c r="N7" s="14"/>
      <c r="O7" s="14"/>
      <c r="P7" s="14"/>
      <c r="Q7" s="14">
        <f>SUM(Q3:Q6)</f>
        <v>66</v>
      </c>
      <c r="R7" s="24">
        <f>SUM(R3:R6)</f>
        <v>56</v>
      </c>
      <c r="S7" s="14"/>
      <c r="T7" s="14"/>
      <c r="U7" s="14"/>
      <c r="V7" s="14"/>
    </row>
    <row r="8" spans="1:22" ht="16.5" thickBot="1" x14ac:dyDescent="0.3">
      <c r="A8" s="6" t="s">
        <v>23</v>
      </c>
      <c r="B8" s="6">
        <v>30</v>
      </c>
      <c r="C8" s="6">
        <v>30</v>
      </c>
      <c r="D8" s="6"/>
      <c r="E8" s="6"/>
      <c r="F8" s="6"/>
      <c r="G8" s="6"/>
      <c r="H8" s="6">
        <v>0</v>
      </c>
      <c r="I8" s="6">
        <v>0</v>
      </c>
      <c r="J8" s="6">
        <v>2</v>
      </c>
      <c r="K8" s="6">
        <v>7</v>
      </c>
      <c r="L8" s="6">
        <v>18</v>
      </c>
      <c r="M8" s="6">
        <v>60</v>
      </c>
      <c r="N8" s="6">
        <v>10</v>
      </c>
      <c r="O8" s="6">
        <v>33</v>
      </c>
      <c r="P8" s="6">
        <v>0</v>
      </c>
      <c r="Q8" s="6">
        <v>14</v>
      </c>
      <c r="R8" s="6">
        <v>16</v>
      </c>
      <c r="S8" s="6"/>
      <c r="T8" s="6"/>
      <c r="U8" s="6">
        <v>93</v>
      </c>
      <c r="V8" s="6">
        <v>100</v>
      </c>
    </row>
    <row r="9" spans="1:22" ht="16.5" thickBot="1" x14ac:dyDescent="0.3">
      <c r="A9" s="6" t="s">
        <v>24</v>
      </c>
      <c r="B9" s="6">
        <v>26</v>
      </c>
      <c r="C9" s="6">
        <v>24</v>
      </c>
      <c r="D9" s="6">
        <v>2</v>
      </c>
      <c r="E9" s="6"/>
      <c r="F9" s="6"/>
      <c r="G9" s="6"/>
      <c r="H9" s="6">
        <v>0</v>
      </c>
      <c r="I9" s="6">
        <v>0</v>
      </c>
      <c r="J9" s="6">
        <v>1</v>
      </c>
      <c r="K9" s="6">
        <v>4</v>
      </c>
      <c r="L9" s="6">
        <v>21</v>
      </c>
      <c r="M9" s="6">
        <v>88</v>
      </c>
      <c r="N9" s="6">
        <v>2</v>
      </c>
      <c r="O9" s="6">
        <v>8</v>
      </c>
      <c r="P9" s="6">
        <v>0</v>
      </c>
      <c r="Q9" s="6">
        <v>15</v>
      </c>
      <c r="R9" s="6">
        <v>9</v>
      </c>
      <c r="S9" s="6"/>
      <c r="T9" s="6"/>
      <c r="U9" s="6">
        <v>96</v>
      </c>
      <c r="V9" s="6">
        <v>100</v>
      </c>
    </row>
    <row r="10" spans="1:22" ht="16.5" thickBot="1" x14ac:dyDescent="0.3">
      <c r="A10" s="6" t="s">
        <v>25</v>
      </c>
      <c r="B10" s="6">
        <v>25</v>
      </c>
      <c r="C10" s="6">
        <v>25</v>
      </c>
      <c r="D10" s="6"/>
      <c r="E10" s="6"/>
      <c r="F10" s="6"/>
      <c r="G10" s="6"/>
      <c r="H10" s="6">
        <v>0</v>
      </c>
      <c r="I10" s="6">
        <v>0</v>
      </c>
      <c r="J10" s="6">
        <v>8</v>
      </c>
      <c r="K10" s="6">
        <v>32</v>
      </c>
      <c r="L10" s="6">
        <v>11</v>
      </c>
      <c r="M10" s="6">
        <v>44</v>
      </c>
      <c r="N10" s="6">
        <v>6</v>
      </c>
      <c r="O10" s="6">
        <v>24</v>
      </c>
      <c r="P10" s="6">
        <v>0</v>
      </c>
      <c r="Q10" s="6">
        <v>11</v>
      </c>
      <c r="R10" s="6">
        <v>14</v>
      </c>
      <c r="S10" s="6"/>
      <c r="T10" s="6"/>
      <c r="U10" s="6">
        <v>68</v>
      </c>
      <c r="V10" s="6">
        <v>100</v>
      </c>
    </row>
    <row r="11" spans="1:22" ht="16.5" thickBot="1" x14ac:dyDescent="0.3">
      <c r="A11" s="6" t="s">
        <v>26</v>
      </c>
      <c r="B11" s="6">
        <v>27</v>
      </c>
      <c r="C11" s="6">
        <v>27</v>
      </c>
      <c r="D11" s="6"/>
      <c r="E11" s="6"/>
      <c r="G11" s="6"/>
      <c r="H11" s="6">
        <v>0</v>
      </c>
      <c r="I11" s="6">
        <v>0</v>
      </c>
      <c r="J11" s="6">
        <v>1</v>
      </c>
      <c r="K11" s="6">
        <v>4</v>
      </c>
      <c r="L11" s="6">
        <v>23</v>
      </c>
      <c r="M11" s="6">
        <v>85</v>
      </c>
      <c r="N11" s="6">
        <v>3</v>
      </c>
      <c r="O11" s="6">
        <v>11</v>
      </c>
      <c r="P11" s="6">
        <v>0</v>
      </c>
      <c r="Q11" s="6">
        <v>14</v>
      </c>
      <c r="R11" s="6">
        <v>13</v>
      </c>
      <c r="S11" s="6">
        <v>1</v>
      </c>
      <c r="T11" s="6" t="s">
        <v>80</v>
      </c>
      <c r="U11" s="6">
        <v>96</v>
      </c>
      <c r="V11" s="6">
        <v>100</v>
      </c>
    </row>
    <row r="12" spans="1:22" ht="16.5" thickBot="1" x14ac:dyDescent="0.3">
      <c r="A12" s="6" t="s">
        <v>66</v>
      </c>
      <c r="B12" s="6">
        <v>25</v>
      </c>
      <c r="C12" s="6">
        <v>24</v>
      </c>
      <c r="D12" s="6">
        <v>2</v>
      </c>
      <c r="E12" s="6">
        <v>1</v>
      </c>
      <c r="G12" s="6"/>
      <c r="H12" s="6">
        <v>0</v>
      </c>
      <c r="I12" s="6">
        <v>0</v>
      </c>
      <c r="J12" s="6">
        <v>4</v>
      </c>
      <c r="K12" s="6">
        <v>17</v>
      </c>
      <c r="L12" s="6">
        <v>14</v>
      </c>
      <c r="M12" s="6">
        <v>58</v>
      </c>
      <c r="N12" s="6">
        <v>6</v>
      </c>
      <c r="O12" s="6">
        <v>25</v>
      </c>
      <c r="P12" s="6">
        <v>0</v>
      </c>
      <c r="Q12" s="6">
        <v>14</v>
      </c>
      <c r="R12" s="6">
        <v>10</v>
      </c>
      <c r="S12" s="6">
        <v>1</v>
      </c>
      <c r="T12" s="6" t="s">
        <v>77</v>
      </c>
      <c r="U12" s="6">
        <v>83</v>
      </c>
      <c r="V12" s="6">
        <v>100</v>
      </c>
    </row>
    <row r="13" spans="1:22" ht="16.5" thickBot="1" x14ac:dyDescent="0.3">
      <c r="A13" s="14" t="s">
        <v>22</v>
      </c>
      <c r="B13" s="14">
        <f>SUM(B8:B12)</f>
        <v>133</v>
      </c>
      <c r="C13" s="24">
        <v>130</v>
      </c>
      <c r="D13" s="24">
        <v>4</v>
      </c>
      <c r="E13" s="24">
        <v>1</v>
      </c>
      <c r="F13" s="24">
        <f>SUM(F8:F10)</f>
        <v>0</v>
      </c>
      <c r="G13" s="24">
        <f t="shared" ref="G13" si="1">SUM(G8:G11)</f>
        <v>0</v>
      </c>
      <c r="H13" s="24">
        <f>SUM(H8:H12)</f>
        <v>0</v>
      </c>
      <c r="I13" s="25">
        <v>0</v>
      </c>
      <c r="J13" s="14">
        <v>16</v>
      </c>
      <c r="K13" s="15">
        <f>J13/$C$13*100</f>
        <v>12.307692307692308</v>
      </c>
      <c r="L13" s="14">
        <v>87</v>
      </c>
      <c r="M13" s="15">
        <f>L13/$C$13*100</f>
        <v>66.92307692307692</v>
      </c>
      <c r="N13" s="14">
        <v>27</v>
      </c>
      <c r="O13" s="15">
        <f>N13/$C$13*100</f>
        <v>20.76923076923077</v>
      </c>
      <c r="P13" s="14">
        <f>SUM(P8:P12)</f>
        <v>0</v>
      </c>
      <c r="Q13" s="14">
        <f>SUM(Q8:Q12)</f>
        <v>68</v>
      </c>
      <c r="R13" s="14">
        <f>SUM(R8:R12)</f>
        <v>62</v>
      </c>
      <c r="S13" s="14">
        <v>2</v>
      </c>
      <c r="T13" s="14"/>
      <c r="U13" s="22">
        <v>88</v>
      </c>
      <c r="V13" s="25">
        <f>100-I13</f>
        <v>100</v>
      </c>
    </row>
    <row r="14" spans="1:22" ht="16.5" thickBot="1" x14ac:dyDescent="0.3">
      <c r="A14" s="6" t="s">
        <v>27</v>
      </c>
      <c r="B14" s="6">
        <v>32</v>
      </c>
      <c r="C14" s="6">
        <v>32</v>
      </c>
      <c r="D14" s="6"/>
      <c r="E14" s="6"/>
      <c r="F14" s="6"/>
      <c r="G14" s="6"/>
      <c r="H14" s="6">
        <v>0</v>
      </c>
      <c r="I14" s="6">
        <v>0</v>
      </c>
      <c r="J14" s="6">
        <v>4</v>
      </c>
      <c r="K14" s="6">
        <v>13</v>
      </c>
      <c r="L14" s="6">
        <v>15</v>
      </c>
      <c r="M14" s="6">
        <v>47</v>
      </c>
      <c r="N14" s="6">
        <v>13</v>
      </c>
      <c r="O14" s="6">
        <v>40</v>
      </c>
      <c r="P14" s="6">
        <v>0</v>
      </c>
      <c r="Q14" s="6">
        <v>14</v>
      </c>
      <c r="R14" s="6">
        <v>18</v>
      </c>
      <c r="S14" s="6"/>
      <c r="T14" s="6"/>
      <c r="U14" s="6">
        <v>87</v>
      </c>
      <c r="V14" s="6">
        <v>100</v>
      </c>
    </row>
    <row r="15" spans="1:22" ht="16.5" thickBot="1" x14ac:dyDescent="0.3">
      <c r="A15" s="6" t="s">
        <v>28</v>
      </c>
      <c r="B15" s="6">
        <v>29</v>
      </c>
      <c r="C15" s="6">
        <v>29</v>
      </c>
      <c r="D15" s="6"/>
      <c r="E15" s="6"/>
      <c r="F15" s="6"/>
      <c r="G15" s="6"/>
      <c r="H15" s="6">
        <v>1</v>
      </c>
      <c r="I15" s="6">
        <v>3</v>
      </c>
      <c r="J15" s="6">
        <v>7</v>
      </c>
      <c r="K15" s="6">
        <v>24</v>
      </c>
      <c r="L15" s="6">
        <v>15</v>
      </c>
      <c r="M15" s="6">
        <v>52</v>
      </c>
      <c r="N15" s="6">
        <v>6</v>
      </c>
      <c r="O15" s="6">
        <v>21</v>
      </c>
      <c r="P15" s="6">
        <v>0</v>
      </c>
      <c r="Q15" s="6">
        <v>14</v>
      </c>
      <c r="R15" s="6">
        <v>15</v>
      </c>
      <c r="S15" s="6"/>
      <c r="T15" s="6"/>
      <c r="U15" s="6">
        <v>73</v>
      </c>
      <c r="V15" s="6">
        <v>97</v>
      </c>
    </row>
    <row r="16" spans="1:22" ht="16.5" thickBot="1" x14ac:dyDescent="0.3">
      <c r="A16" s="6" t="s">
        <v>29</v>
      </c>
      <c r="B16" s="6">
        <v>28</v>
      </c>
      <c r="C16" s="6">
        <v>27</v>
      </c>
      <c r="D16" s="6">
        <v>1</v>
      </c>
      <c r="E16" s="6"/>
      <c r="F16" s="6"/>
      <c r="G16" s="6"/>
      <c r="H16" s="6">
        <v>0</v>
      </c>
      <c r="I16" s="6">
        <v>0</v>
      </c>
      <c r="J16" s="6">
        <v>9</v>
      </c>
      <c r="K16" s="6">
        <v>33</v>
      </c>
      <c r="L16" s="6">
        <v>13</v>
      </c>
      <c r="M16" s="6">
        <v>48</v>
      </c>
      <c r="N16" s="6">
        <v>5</v>
      </c>
      <c r="O16" s="6">
        <v>19</v>
      </c>
      <c r="P16" s="6">
        <v>0</v>
      </c>
      <c r="Q16" s="6">
        <v>13</v>
      </c>
      <c r="R16" s="6">
        <v>14</v>
      </c>
      <c r="S16" s="6"/>
      <c r="T16" s="6"/>
      <c r="U16" s="6">
        <v>67</v>
      </c>
      <c r="V16" s="6">
        <v>100</v>
      </c>
    </row>
    <row r="17" spans="1:22" ht="16.5" thickBot="1" x14ac:dyDescent="0.3">
      <c r="A17" s="6" t="s">
        <v>30</v>
      </c>
      <c r="B17" s="6">
        <v>30</v>
      </c>
      <c r="C17" s="6">
        <v>30</v>
      </c>
      <c r="D17" s="6"/>
      <c r="E17" s="6"/>
      <c r="F17" s="6"/>
      <c r="G17" s="6"/>
      <c r="H17" s="6">
        <v>0</v>
      </c>
      <c r="I17" s="6">
        <v>0</v>
      </c>
      <c r="J17" s="6">
        <v>6</v>
      </c>
      <c r="K17" s="6">
        <v>20</v>
      </c>
      <c r="L17" s="6">
        <v>20</v>
      </c>
      <c r="M17" s="6">
        <v>67</v>
      </c>
      <c r="N17" s="6">
        <v>4</v>
      </c>
      <c r="O17" s="6">
        <v>13</v>
      </c>
      <c r="P17" s="6">
        <v>0</v>
      </c>
      <c r="Q17" s="6">
        <v>18</v>
      </c>
      <c r="R17" s="6">
        <v>12</v>
      </c>
      <c r="S17" s="6">
        <v>1</v>
      </c>
      <c r="T17" s="6" t="s">
        <v>77</v>
      </c>
      <c r="U17" s="6">
        <v>80</v>
      </c>
      <c r="V17" s="6">
        <v>100</v>
      </c>
    </row>
    <row r="18" spans="1:22" ht="16.5" thickBot="1" x14ac:dyDescent="0.3">
      <c r="A18" s="14" t="s">
        <v>31</v>
      </c>
      <c r="B18" s="14">
        <f>SUM(B14:B17)</f>
        <v>119</v>
      </c>
      <c r="C18" s="14">
        <f>SUM(C14:C17)</f>
        <v>118</v>
      </c>
      <c r="D18" s="14">
        <f t="shared" ref="D18:S18" si="2">SUM(D14:D17)</f>
        <v>1</v>
      </c>
      <c r="E18" s="14">
        <f t="shared" si="2"/>
        <v>0</v>
      </c>
      <c r="F18" s="14">
        <f t="shared" si="2"/>
        <v>0</v>
      </c>
      <c r="G18" s="14">
        <f t="shared" si="2"/>
        <v>0</v>
      </c>
      <c r="H18" s="14">
        <f t="shared" si="2"/>
        <v>1</v>
      </c>
      <c r="I18" s="15">
        <f>H18/$C$18*100</f>
        <v>0.84745762711864403</v>
      </c>
      <c r="J18" s="14">
        <f t="shared" si="2"/>
        <v>26</v>
      </c>
      <c r="K18" s="15">
        <f>J18/$C$18*100</f>
        <v>22.033898305084744</v>
      </c>
      <c r="L18" s="14">
        <f t="shared" si="2"/>
        <v>63</v>
      </c>
      <c r="M18" s="15">
        <f>L18/$C$18*100</f>
        <v>53.389830508474581</v>
      </c>
      <c r="N18" s="14">
        <f t="shared" si="2"/>
        <v>28</v>
      </c>
      <c r="O18" s="15">
        <f>N18/$C$18*100</f>
        <v>23.728813559322035</v>
      </c>
      <c r="P18" s="14">
        <f t="shared" si="2"/>
        <v>0</v>
      </c>
      <c r="Q18" s="14">
        <f t="shared" si="2"/>
        <v>59</v>
      </c>
      <c r="R18" s="14"/>
      <c r="S18" s="14">
        <f t="shared" si="2"/>
        <v>1</v>
      </c>
      <c r="T18" s="14"/>
      <c r="U18" s="22">
        <f>100-I18-K18</f>
        <v>77.118644067796609</v>
      </c>
      <c r="V18" s="15">
        <f>100-I18</f>
        <v>99.152542372881356</v>
      </c>
    </row>
    <row r="19" spans="1:22" ht="16.5" thickBot="1" x14ac:dyDescent="0.3">
      <c r="A19" s="6" t="s">
        <v>32</v>
      </c>
      <c r="B19" s="6">
        <v>36</v>
      </c>
      <c r="C19" s="6">
        <v>36</v>
      </c>
      <c r="D19" s="6"/>
      <c r="E19" s="6"/>
      <c r="F19" s="6"/>
      <c r="G19" s="6"/>
      <c r="H19" s="6">
        <v>0</v>
      </c>
      <c r="I19" s="6">
        <v>0</v>
      </c>
      <c r="J19" s="6">
        <v>7</v>
      </c>
      <c r="K19" s="6">
        <v>19</v>
      </c>
      <c r="L19" s="6">
        <v>19</v>
      </c>
      <c r="M19" s="6">
        <v>56</v>
      </c>
      <c r="N19" s="6">
        <v>9</v>
      </c>
      <c r="O19" s="6">
        <v>25</v>
      </c>
      <c r="P19" s="6">
        <v>0</v>
      </c>
      <c r="Q19" s="6">
        <v>19</v>
      </c>
      <c r="R19" s="6">
        <v>17</v>
      </c>
      <c r="S19" s="6"/>
      <c r="T19" s="6"/>
      <c r="U19" s="6">
        <v>81</v>
      </c>
      <c r="V19" s="6">
        <v>100</v>
      </c>
    </row>
    <row r="20" spans="1:22" ht="16.5" thickBot="1" x14ac:dyDescent="0.3">
      <c r="A20" s="6" t="s">
        <v>33</v>
      </c>
      <c r="B20" s="6">
        <v>34</v>
      </c>
      <c r="C20" s="6">
        <v>34</v>
      </c>
      <c r="D20" s="6"/>
      <c r="E20" s="6"/>
      <c r="F20" s="6"/>
      <c r="G20" s="6"/>
      <c r="H20" s="6">
        <v>1</v>
      </c>
      <c r="I20" s="6">
        <v>3</v>
      </c>
      <c r="J20" s="6">
        <v>6</v>
      </c>
      <c r="K20" s="6">
        <v>18</v>
      </c>
      <c r="L20" s="6">
        <v>21</v>
      </c>
      <c r="M20" s="6">
        <v>61</v>
      </c>
      <c r="N20" s="6">
        <v>6</v>
      </c>
      <c r="O20" s="6">
        <v>18</v>
      </c>
      <c r="P20" s="6">
        <v>0</v>
      </c>
      <c r="Q20" s="6">
        <v>21</v>
      </c>
      <c r="R20" s="6">
        <v>13</v>
      </c>
      <c r="S20" s="6"/>
      <c r="T20" s="6"/>
      <c r="U20" s="6">
        <v>79</v>
      </c>
      <c r="V20" s="6">
        <v>97</v>
      </c>
    </row>
    <row r="21" spans="1:22" ht="16.5" thickBot="1" x14ac:dyDescent="0.3">
      <c r="A21" s="6" t="s">
        <v>34</v>
      </c>
      <c r="B21" s="6">
        <v>32</v>
      </c>
      <c r="C21" s="6">
        <v>32</v>
      </c>
      <c r="D21" s="6"/>
      <c r="E21" s="6"/>
      <c r="F21" s="6"/>
      <c r="G21" s="6"/>
      <c r="H21" s="6">
        <v>0</v>
      </c>
      <c r="I21" s="6">
        <v>0</v>
      </c>
      <c r="J21" s="6">
        <v>13</v>
      </c>
      <c r="K21" s="6">
        <v>40</v>
      </c>
      <c r="L21" s="6">
        <v>16</v>
      </c>
      <c r="M21" s="6">
        <v>50</v>
      </c>
      <c r="N21" s="6">
        <v>3</v>
      </c>
      <c r="O21" s="6">
        <v>10</v>
      </c>
      <c r="P21" s="6">
        <v>0</v>
      </c>
      <c r="Q21" s="6">
        <v>13</v>
      </c>
      <c r="R21" s="6">
        <v>19</v>
      </c>
      <c r="S21" s="6"/>
      <c r="T21" s="6"/>
      <c r="U21" s="6">
        <v>60</v>
      </c>
      <c r="V21" s="6">
        <v>100</v>
      </c>
    </row>
    <row r="22" spans="1:22" ht="16.5" thickBot="1" x14ac:dyDescent="0.3">
      <c r="A22" s="6" t="s">
        <v>65</v>
      </c>
      <c r="B22" s="6">
        <v>32</v>
      </c>
      <c r="C22" s="6">
        <v>32</v>
      </c>
      <c r="D22" s="6"/>
      <c r="E22" s="6"/>
      <c r="F22" s="6"/>
      <c r="G22" s="6"/>
      <c r="H22" s="6">
        <v>0</v>
      </c>
      <c r="I22" s="6">
        <v>0</v>
      </c>
      <c r="J22" s="6">
        <v>13</v>
      </c>
      <c r="K22" s="6">
        <v>41</v>
      </c>
      <c r="L22" s="6">
        <v>13</v>
      </c>
      <c r="M22" s="6">
        <v>41</v>
      </c>
      <c r="N22" s="6">
        <v>6</v>
      </c>
      <c r="O22" s="6">
        <v>18</v>
      </c>
      <c r="P22" s="6">
        <v>0</v>
      </c>
      <c r="Q22" s="6">
        <v>20</v>
      </c>
      <c r="R22" s="6">
        <v>12</v>
      </c>
      <c r="S22" s="6"/>
      <c r="T22" s="6"/>
      <c r="U22" s="6">
        <v>59</v>
      </c>
      <c r="V22" s="6">
        <v>100</v>
      </c>
    </row>
    <row r="23" spans="1:22" ht="16.5" thickBot="1" x14ac:dyDescent="0.3">
      <c r="A23" s="17" t="s">
        <v>22</v>
      </c>
      <c r="B23" s="14">
        <f t="shared" ref="B23:H23" si="3">SUM(B19:B22)</f>
        <v>134</v>
      </c>
      <c r="C23" s="14">
        <f t="shared" si="3"/>
        <v>134</v>
      </c>
      <c r="D23" s="14">
        <f t="shared" si="3"/>
        <v>0</v>
      </c>
      <c r="E23" s="14">
        <f t="shared" si="3"/>
        <v>0</v>
      </c>
      <c r="F23" s="14">
        <f t="shared" si="3"/>
        <v>0</v>
      </c>
      <c r="G23" s="14">
        <f t="shared" si="3"/>
        <v>0</v>
      </c>
      <c r="H23" s="14">
        <f t="shared" si="3"/>
        <v>1</v>
      </c>
      <c r="I23" s="15">
        <f>H23/$C$23*100</f>
        <v>0.74626865671641784</v>
      </c>
      <c r="J23" s="14">
        <f>SUM(J19:J22)</f>
        <v>39</v>
      </c>
      <c r="K23" s="15">
        <v>29</v>
      </c>
      <c r="L23" s="14">
        <f>SUM(L19:L22)</f>
        <v>69</v>
      </c>
      <c r="M23" s="15">
        <f>L23/$C$23*100</f>
        <v>51.492537313432841</v>
      </c>
      <c r="N23" s="14">
        <f>SUM(N19:N22)</f>
        <v>24</v>
      </c>
      <c r="O23" s="15">
        <f>N23/$C$23*100</f>
        <v>17.910447761194028</v>
      </c>
      <c r="P23" s="14"/>
      <c r="Q23" s="14">
        <f>SUM(Q19:Q22)</f>
        <v>73</v>
      </c>
      <c r="R23" s="14">
        <f>SUM(R19:R22)</f>
        <v>61</v>
      </c>
      <c r="S23" s="14">
        <f>SUM(S19:S22)</f>
        <v>0</v>
      </c>
      <c r="T23" s="14"/>
      <c r="U23" s="22">
        <v>69</v>
      </c>
      <c r="V23" s="15">
        <f>100-I23</f>
        <v>99.253731343283576</v>
      </c>
    </row>
    <row r="24" spans="1:22" ht="16.5" thickBot="1" x14ac:dyDescent="0.3">
      <c r="A24" s="30" t="s">
        <v>35</v>
      </c>
      <c r="B24" s="29">
        <f t="shared" ref="B24:H24" si="4">SUM(B23,B18,B13,B7)</f>
        <v>509</v>
      </c>
      <c r="C24" s="14">
        <f t="shared" si="4"/>
        <v>504</v>
      </c>
      <c r="D24" s="29">
        <f t="shared" si="4"/>
        <v>6</v>
      </c>
      <c r="E24" s="29">
        <f t="shared" si="4"/>
        <v>1</v>
      </c>
      <c r="F24" s="29">
        <f t="shared" si="4"/>
        <v>1</v>
      </c>
      <c r="G24" s="29">
        <f t="shared" si="4"/>
        <v>1</v>
      </c>
      <c r="H24" s="29">
        <f t="shared" si="4"/>
        <v>2</v>
      </c>
      <c r="I24" s="34">
        <f>H24/$C$25*100</f>
        <v>0.52356020942408377</v>
      </c>
      <c r="J24" s="29">
        <v>81</v>
      </c>
      <c r="K24" s="34">
        <f>J24/$C$25*100</f>
        <v>21.204188481675391</v>
      </c>
      <c r="L24" s="29">
        <v>219</v>
      </c>
      <c r="M24" s="34">
        <f>L24/$C$25*100</f>
        <v>57.329842931937172</v>
      </c>
      <c r="N24" s="29">
        <v>79</v>
      </c>
      <c r="O24" s="34">
        <f>N24/$C$25*100</f>
        <v>20.680628272251308</v>
      </c>
      <c r="P24" s="29">
        <f>SUM(P23,P18,P13,P7)</f>
        <v>0</v>
      </c>
      <c r="Q24" s="29">
        <f>SUM(Q23,Q18,Q13,Q7)</f>
        <v>266</v>
      </c>
      <c r="R24" s="29">
        <f>SUM(R23,R18,R13,R7)</f>
        <v>179</v>
      </c>
      <c r="S24" s="29">
        <f>SUM(S23,S18,S13,S7)</f>
        <v>3</v>
      </c>
      <c r="T24" s="29"/>
      <c r="U24" s="34">
        <v>78</v>
      </c>
      <c r="V24" s="34">
        <f>100-I24</f>
        <v>99.47643979057591</v>
      </c>
    </row>
    <row r="25" spans="1:22" ht="16.5" thickBot="1" x14ac:dyDescent="0.3">
      <c r="A25" s="30"/>
      <c r="B25" s="29"/>
      <c r="C25" s="14">
        <f>C24-C7</f>
        <v>382</v>
      </c>
      <c r="D25" s="29"/>
      <c r="E25" s="29"/>
      <c r="F25" s="29"/>
      <c r="G25" s="29"/>
      <c r="H25" s="29"/>
      <c r="I25" s="34"/>
      <c r="J25" s="29"/>
      <c r="K25" s="34"/>
      <c r="L25" s="29"/>
      <c r="M25" s="34"/>
      <c r="N25" s="29"/>
      <c r="O25" s="34"/>
      <c r="P25" s="29"/>
      <c r="Q25" s="29"/>
      <c r="R25" s="29"/>
      <c r="S25" s="29"/>
      <c r="T25" s="29"/>
      <c r="U25" s="34"/>
      <c r="V25" s="34"/>
    </row>
    <row r="26" spans="1:22" ht="16.5" thickBot="1" x14ac:dyDescent="0.3">
      <c r="A26" s="35" t="s">
        <v>36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</row>
    <row r="27" spans="1:22" ht="16.5" thickBot="1" x14ac:dyDescent="0.3">
      <c r="A27" s="6" t="s">
        <v>37</v>
      </c>
      <c r="B27" s="6">
        <v>11</v>
      </c>
      <c r="C27" s="6">
        <v>11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>
        <v>8</v>
      </c>
      <c r="R27" s="6">
        <v>3</v>
      </c>
      <c r="S27" s="6">
        <v>1</v>
      </c>
      <c r="T27" s="6" t="s">
        <v>76</v>
      </c>
      <c r="U27" s="6"/>
      <c r="V27" s="6"/>
    </row>
    <row r="28" spans="1:22" ht="16.5" thickBot="1" x14ac:dyDescent="0.3">
      <c r="A28" s="6" t="s">
        <v>59</v>
      </c>
      <c r="B28" s="6">
        <v>11</v>
      </c>
      <c r="C28" s="6">
        <v>11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>
        <v>9</v>
      </c>
      <c r="R28" s="6">
        <v>2</v>
      </c>
      <c r="S28" s="6">
        <v>2</v>
      </c>
      <c r="T28" s="6" t="s">
        <v>76</v>
      </c>
      <c r="U28" s="6"/>
      <c r="V28" s="6"/>
    </row>
    <row r="29" spans="1:22" ht="16.5" thickBot="1" x14ac:dyDescent="0.3">
      <c r="A29" s="6" t="s">
        <v>67</v>
      </c>
      <c r="B29" s="6">
        <v>12</v>
      </c>
      <c r="C29" s="6">
        <v>12</v>
      </c>
      <c r="D29" s="6"/>
      <c r="E29" s="6"/>
      <c r="F29" s="6"/>
      <c r="G29" s="6"/>
      <c r="H29" s="6">
        <v>1</v>
      </c>
      <c r="I29" s="6">
        <v>8</v>
      </c>
      <c r="J29" s="6">
        <v>8</v>
      </c>
      <c r="K29" s="6">
        <v>67</v>
      </c>
      <c r="L29" s="6">
        <v>3</v>
      </c>
      <c r="M29" s="6">
        <v>25</v>
      </c>
      <c r="N29" s="6"/>
      <c r="O29" s="6"/>
      <c r="P29" s="6"/>
      <c r="Q29" s="6">
        <v>7</v>
      </c>
      <c r="R29" s="6">
        <v>5</v>
      </c>
      <c r="S29" s="6"/>
      <c r="T29" s="6"/>
      <c r="U29" s="6">
        <v>25</v>
      </c>
      <c r="V29" s="6">
        <v>92</v>
      </c>
    </row>
    <row r="30" spans="1:22" ht="16.5" thickBot="1" x14ac:dyDescent="0.3">
      <c r="A30" s="6" t="s">
        <v>68</v>
      </c>
      <c r="B30" s="6">
        <v>18</v>
      </c>
      <c r="C30" s="6">
        <v>17</v>
      </c>
      <c r="D30" s="6">
        <v>1</v>
      </c>
      <c r="E30" s="6"/>
      <c r="F30" s="6"/>
      <c r="G30" s="6"/>
      <c r="H30" s="6">
        <v>1</v>
      </c>
      <c r="I30" s="6">
        <v>5</v>
      </c>
      <c r="J30" s="6">
        <v>12</v>
      </c>
      <c r="K30" s="6">
        <v>70</v>
      </c>
      <c r="L30" s="6">
        <v>4</v>
      </c>
      <c r="M30" s="6">
        <v>25</v>
      </c>
      <c r="N30" s="6"/>
      <c r="O30" s="6"/>
      <c r="P30" s="6"/>
      <c r="Q30" s="6">
        <v>14</v>
      </c>
      <c r="R30" s="6">
        <v>3</v>
      </c>
      <c r="S30" s="6">
        <v>5</v>
      </c>
      <c r="T30" s="6" t="s">
        <v>79</v>
      </c>
      <c r="U30" s="6">
        <v>25</v>
      </c>
      <c r="V30" s="6">
        <v>95</v>
      </c>
    </row>
    <row r="31" spans="1:22" ht="16.5" thickBot="1" x14ac:dyDescent="0.3">
      <c r="A31" s="14" t="s">
        <v>31</v>
      </c>
      <c r="B31" s="26">
        <v>52</v>
      </c>
      <c r="C31" s="26">
        <f>SUM(C27:C30)</f>
        <v>51</v>
      </c>
      <c r="D31" s="26">
        <f t="shared" ref="D31:G31" si="5">SUM(D27:D29)</f>
        <v>0</v>
      </c>
      <c r="E31" s="26">
        <f t="shared" si="5"/>
        <v>0</v>
      </c>
      <c r="F31" s="26">
        <f t="shared" si="5"/>
        <v>0</v>
      </c>
      <c r="G31" s="26">
        <f t="shared" si="5"/>
        <v>0</v>
      </c>
      <c r="H31" s="26">
        <v>2</v>
      </c>
      <c r="I31" s="27">
        <v>7</v>
      </c>
      <c r="J31" s="26">
        <v>20</v>
      </c>
      <c r="K31" s="27">
        <v>69</v>
      </c>
      <c r="L31" s="26">
        <v>7</v>
      </c>
      <c r="M31" s="27">
        <v>24</v>
      </c>
      <c r="N31" s="26">
        <f>SUM(N27:N29)</f>
        <v>0</v>
      </c>
      <c r="O31" s="27">
        <f>N31/$C$31*100</f>
        <v>0</v>
      </c>
      <c r="P31" s="26">
        <f>SUM(P27:P29)</f>
        <v>0</v>
      </c>
      <c r="Q31" s="26">
        <f>SUM(Q27:Q30)</f>
        <v>38</v>
      </c>
      <c r="R31" s="26">
        <f>SUM(R27:R30)</f>
        <v>13</v>
      </c>
      <c r="S31" s="26">
        <v>8</v>
      </c>
      <c r="T31" s="26"/>
      <c r="U31" s="16">
        <v>24</v>
      </c>
      <c r="V31" s="27">
        <v>93</v>
      </c>
    </row>
    <row r="32" spans="1:22" ht="16.5" thickBo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</row>
    <row r="33" spans="1:26" ht="16.5" thickBot="1" x14ac:dyDescent="0.3">
      <c r="A33" s="6" t="s">
        <v>38</v>
      </c>
      <c r="B33" s="6">
        <v>32</v>
      </c>
      <c r="C33" s="6">
        <v>31</v>
      </c>
      <c r="D33" s="6">
        <v>1</v>
      </c>
      <c r="E33" s="6"/>
      <c r="F33" s="6"/>
      <c r="G33" s="6"/>
      <c r="H33" s="6">
        <v>2</v>
      </c>
      <c r="I33" s="6">
        <v>6</v>
      </c>
      <c r="J33" s="6">
        <v>18</v>
      </c>
      <c r="K33" s="6">
        <v>58</v>
      </c>
      <c r="L33" s="6">
        <v>10</v>
      </c>
      <c r="M33" s="6">
        <v>33</v>
      </c>
      <c r="N33" s="6">
        <v>1</v>
      </c>
      <c r="O33" s="6">
        <v>3</v>
      </c>
      <c r="P33" s="6">
        <v>0</v>
      </c>
      <c r="Q33" s="6">
        <v>15</v>
      </c>
      <c r="R33" s="6">
        <v>16</v>
      </c>
      <c r="S33" s="6"/>
      <c r="T33" s="6"/>
      <c r="U33" s="6">
        <v>36</v>
      </c>
      <c r="V33" s="6">
        <v>94</v>
      </c>
    </row>
    <row r="34" spans="1:26" ht="16.5" thickBot="1" x14ac:dyDescent="0.3">
      <c r="A34" s="6" t="s">
        <v>39</v>
      </c>
      <c r="B34" s="6">
        <v>34</v>
      </c>
      <c r="C34" s="6">
        <v>35</v>
      </c>
      <c r="D34" s="6"/>
      <c r="E34" s="6"/>
      <c r="F34" s="6"/>
      <c r="G34" s="6">
        <v>1</v>
      </c>
      <c r="H34" s="6">
        <v>1</v>
      </c>
      <c r="I34" s="6">
        <v>3</v>
      </c>
      <c r="J34" s="6">
        <v>13</v>
      </c>
      <c r="K34" s="6">
        <v>37</v>
      </c>
      <c r="L34" s="6">
        <v>14</v>
      </c>
      <c r="M34" s="6">
        <v>40</v>
      </c>
      <c r="N34" s="6">
        <v>7</v>
      </c>
      <c r="O34" s="6">
        <v>20</v>
      </c>
      <c r="P34" s="6">
        <v>0</v>
      </c>
      <c r="Q34" s="6">
        <v>13</v>
      </c>
      <c r="R34" s="6">
        <v>22</v>
      </c>
      <c r="S34" s="6"/>
      <c r="T34" s="6"/>
      <c r="U34" s="6">
        <v>60</v>
      </c>
      <c r="V34" s="6">
        <v>97</v>
      </c>
    </row>
    <row r="35" spans="1:26" ht="16.5" thickBot="1" x14ac:dyDescent="0.3">
      <c r="A35" s="4" t="s">
        <v>40</v>
      </c>
      <c r="B35" s="4">
        <v>36</v>
      </c>
      <c r="C35" s="4">
        <v>34</v>
      </c>
      <c r="D35" s="4">
        <v>1</v>
      </c>
      <c r="E35" s="4"/>
      <c r="F35" s="4">
        <v>1</v>
      </c>
      <c r="G35" s="4"/>
      <c r="H35" s="4">
        <v>4</v>
      </c>
      <c r="I35" s="4">
        <v>12</v>
      </c>
      <c r="J35" s="4">
        <v>15</v>
      </c>
      <c r="K35" s="4">
        <v>44</v>
      </c>
      <c r="L35" s="4">
        <v>12</v>
      </c>
      <c r="M35" s="4">
        <v>35</v>
      </c>
      <c r="N35" s="4">
        <v>3</v>
      </c>
      <c r="O35" s="4">
        <v>9</v>
      </c>
      <c r="P35" s="4">
        <v>0</v>
      </c>
      <c r="Q35" s="4">
        <v>11</v>
      </c>
      <c r="R35" s="4">
        <v>23</v>
      </c>
      <c r="S35" s="4"/>
      <c r="T35" s="4"/>
      <c r="U35" s="4">
        <v>44</v>
      </c>
      <c r="V35" s="4">
        <v>88</v>
      </c>
    </row>
    <row r="36" spans="1:26" ht="16.5" thickBot="1" x14ac:dyDescent="0.3">
      <c r="A36" s="4" t="s">
        <v>41</v>
      </c>
      <c r="B36" s="4">
        <v>20</v>
      </c>
      <c r="C36" s="4">
        <v>19</v>
      </c>
      <c r="D36" s="4">
        <v>1</v>
      </c>
      <c r="E36" s="4"/>
      <c r="F36" s="4"/>
      <c r="G36" s="4"/>
      <c r="H36" s="4">
        <v>0</v>
      </c>
      <c r="I36" s="4">
        <v>0</v>
      </c>
      <c r="J36" s="4">
        <v>6</v>
      </c>
      <c r="K36" s="4">
        <v>31</v>
      </c>
      <c r="L36" s="4">
        <v>11</v>
      </c>
      <c r="M36" s="4">
        <v>58</v>
      </c>
      <c r="N36" s="4">
        <v>2</v>
      </c>
      <c r="O36" s="4">
        <v>11</v>
      </c>
      <c r="P36" s="4">
        <v>0</v>
      </c>
      <c r="Q36" s="4">
        <v>11</v>
      </c>
      <c r="R36" s="4">
        <v>8</v>
      </c>
      <c r="S36" s="4"/>
      <c r="T36" s="4"/>
      <c r="U36" s="4">
        <v>69</v>
      </c>
      <c r="V36" s="4">
        <v>100</v>
      </c>
    </row>
    <row r="37" spans="1:26" ht="16.5" thickBot="1" x14ac:dyDescent="0.3">
      <c r="A37" s="18" t="s">
        <v>22</v>
      </c>
      <c r="B37" s="13">
        <f t="shared" ref="B37:H37" si="6">SUM(B33:B36)</f>
        <v>122</v>
      </c>
      <c r="C37" s="13">
        <f t="shared" si="6"/>
        <v>119</v>
      </c>
      <c r="D37" s="13">
        <f t="shared" si="6"/>
        <v>3</v>
      </c>
      <c r="E37" s="13">
        <f t="shared" si="6"/>
        <v>0</v>
      </c>
      <c r="F37" s="13">
        <f t="shared" si="6"/>
        <v>1</v>
      </c>
      <c r="G37" s="13">
        <f t="shared" si="6"/>
        <v>1</v>
      </c>
      <c r="H37" s="13">
        <f t="shared" si="6"/>
        <v>7</v>
      </c>
      <c r="I37" s="19">
        <f>H37/$C$37*100</f>
        <v>5.8823529411764701</v>
      </c>
      <c r="J37" s="13">
        <f>SUM(J33:J36)</f>
        <v>52</v>
      </c>
      <c r="K37" s="19">
        <f>J37/$C$37*100</f>
        <v>43.69747899159664</v>
      </c>
      <c r="L37" s="13">
        <f>SUM(L33:L36)</f>
        <v>47</v>
      </c>
      <c r="M37" s="19">
        <f>L37/$C$37*100</f>
        <v>39.495798319327733</v>
      </c>
      <c r="N37" s="13">
        <f>SUM(N33:N36)</f>
        <v>13</v>
      </c>
      <c r="O37" s="19">
        <f>N37/$C$37*100</f>
        <v>10.92436974789916</v>
      </c>
      <c r="P37" s="13">
        <f>SUM(P33:P36)</f>
        <v>0</v>
      </c>
      <c r="Q37" s="13">
        <f>SUM(Q33:Q36)</f>
        <v>50</v>
      </c>
      <c r="R37" s="13">
        <f>SUM(R33:R36)</f>
        <v>69</v>
      </c>
      <c r="S37" s="13">
        <f>SUM(S33:S36)</f>
        <v>0</v>
      </c>
      <c r="T37" s="13">
        <f>SUM(T33:T36)</f>
        <v>0</v>
      </c>
      <c r="U37" s="22">
        <f>100-I37-K37</f>
        <v>50.420168067226896</v>
      </c>
      <c r="V37" s="15">
        <f>100-I37</f>
        <v>94.117647058823536</v>
      </c>
    </row>
    <row r="38" spans="1:26" ht="16.5" thickBot="1" x14ac:dyDescent="0.3">
      <c r="A38" s="4" t="s">
        <v>42</v>
      </c>
      <c r="B38" s="6">
        <v>33</v>
      </c>
      <c r="C38" s="6">
        <v>33</v>
      </c>
      <c r="D38" s="6"/>
      <c r="E38" s="6"/>
      <c r="F38" s="6"/>
      <c r="G38" s="6"/>
      <c r="H38" s="6">
        <v>3</v>
      </c>
      <c r="I38" s="6">
        <v>9</v>
      </c>
      <c r="J38" s="6">
        <v>13</v>
      </c>
      <c r="K38" s="6">
        <v>39</v>
      </c>
      <c r="L38" s="6">
        <v>15</v>
      </c>
      <c r="M38" s="6">
        <v>46</v>
      </c>
      <c r="N38" s="6">
        <v>2</v>
      </c>
      <c r="O38" s="6">
        <v>6</v>
      </c>
      <c r="P38" s="6">
        <v>0</v>
      </c>
      <c r="Q38" s="6">
        <v>12</v>
      </c>
      <c r="R38" s="6">
        <v>21</v>
      </c>
      <c r="S38" s="6"/>
      <c r="T38" s="6"/>
      <c r="U38" s="6">
        <v>52</v>
      </c>
      <c r="V38" s="6">
        <v>91</v>
      </c>
    </row>
    <row r="39" spans="1:26" ht="16.5" thickBot="1" x14ac:dyDescent="0.3">
      <c r="A39" s="4" t="s">
        <v>60</v>
      </c>
      <c r="B39" s="6">
        <v>34</v>
      </c>
      <c r="C39" s="6">
        <v>34</v>
      </c>
      <c r="D39" s="6"/>
      <c r="E39" s="6"/>
      <c r="F39" s="6"/>
      <c r="G39" s="6"/>
      <c r="H39" s="6">
        <v>6</v>
      </c>
      <c r="I39" s="6">
        <v>18</v>
      </c>
      <c r="J39" s="6">
        <v>14</v>
      </c>
      <c r="K39" s="6">
        <v>41</v>
      </c>
      <c r="L39" s="6">
        <v>12</v>
      </c>
      <c r="M39" s="6">
        <v>35</v>
      </c>
      <c r="N39" s="6">
        <v>2</v>
      </c>
      <c r="O39" s="6">
        <v>6</v>
      </c>
      <c r="P39" s="6">
        <v>0</v>
      </c>
      <c r="Q39" s="6">
        <v>15</v>
      </c>
      <c r="R39" s="6">
        <v>19</v>
      </c>
      <c r="S39" s="6"/>
      <c r="T39" s="6"/>
      <c r="U39" s="6">
        <v>41</v>
      </c>
      <c r="V39" s="6">
        <v>82</v>
      </c>
    </row>
    <row r="40" spans="1:26" ht="16.5" thickBot="1" x14ac:dyDescent="0.3">
      <c r="A40" s="4" t="s">
        <v>44</v>
      </c>
      <c r="B40" s="6">
        <v>32</v>
      </c>
      <c r="C40" s="6">
        <v>33</v>
      </c>
      <c r="D40" s="6"/>
      <c r="E40" s="6">
        <v>1</v>
      </c>
      <c r="F40" s="6"/>
      <c r="G40" s="6"/>
      <c r="H40" s="6">
        <v>1</v>
      </c>
      <c r="I40" s="6">
        <v>3</v>
      </c>
      <c r="J40" s="6">
        <v>7</v>
      </c>
      <c r="K40" s="6">
        <v>21</v>
      </c>
      <c r="L40" s="6">
        <v>14</v>
      </c>
      <c r="M40" s="6">
        <v>43</v>
      </c>
      <c r="N40" s="6">
        <v>11</v>
      </c>
      <c r="O40" s="6">
        <v>33</v>
      </c>
      <c r="P40" s="6">
        <v>0</v>
      </c>
      <c r="Q40" s="6">
        <v>13</v>
      </c>
      <c r="R40" s="6">
        <v>20</v>
      </c>
      <c r="S40" s="6"/>
      <c r="T40" s="6"/>
      <c r="U40" s="6">
        <v>76</v>
      </c>
      <c r="V40" s="6">
        <v>97</v>
      </c>
    </row>
    <row r="41" spans="1:26" ht="16.5" thickBot="1" x14ac:dyDescent="0.3">
      <c r="A41" s="4" t="s">
        <v>45</v>
      </c>
      <c r="B41" s="6">
        <v>32</v>
      </c>
      <c r="C41" s="6">
        <v>32</v>
      </c>
      <c r="D41" s="6"/>
      <c r="E41" s="6"/>
      <c r="F41" s="6"/>
      <c r="G41" s="6"/>
      <c r="H41" s="6">
        <v>4</v>
      </c>
      <c r="I41" s="6">
        <v>13</v>
      </c>
      <c r="J41" s="6">
        <v>20</v>
      </c>
      <c r="K41" s="6">
        <v>62</v>
      </c>
      <c r="L41" s="6">
        <v>6</v>
      </c>
      <c r="M41" s="6">
        <v>19</v>
      </c>
      <c r="N41" s="6">
        <v>2</v>
      </c>
      <c r="O41" s="6">
        <v>6</v>
      </c>
      <c r="P41" s="6">
        <v>0</v>
      </c>
      <c r="Q41" s="6">
        <v>11</v>
      </c>
      <c r="R41" s="6">
        <v>21</v>
      </c>
      <c r="S41" s="6"/>
      <c r="T41" s="6"/>
      <c r="U41" s="6">
        <v>25</v>
      </c>
      <c r="V41" s="6">
        <v>87</v>
      </c>
    </row>
    <row r="42" spans="1:26" ht="16.5" thickBot="1" x14ac:dyDescent="0.3">
      <c r="A42" s="4" t="s">
        <v>43</v>
      </c>
      <c r="B42" s="6">
        <v>32</v>
      </c>
      <c r="C42" s="6">
        <v>32</v>
      </c>
      <c r="D42" s="6"/>
      <c r="E42" s="6"/>
      <c r="F42" s="6"/>
      <c r="G42" s="6"/>
      <c r="H42" s="6">
        <v>0</v>
      </c>
      <c r="I42" s="6">
        <v>0</v>
      </c>
      <c r="J42" s="6">
        <v>17</v>
      </c>
      <c r="K42" s="6">
        <v>53</v>
      </c>
      <c r="L42" s="6">
        <v>14</v>
      </c>
      <c r="M42" s="6">
        <v>44</v>
      </c>
      <c r="N42" s="6">
        <v>1</v>
      </c>
      <c r="O42" s="6">
        <v>3</v>
      </c>
      <c r="P42" s="6">
        <v>0</v>
      </c>
      <c r="Q42" s="6">
        <v>24</v>
      </c>
      <c r="R42" s="6">
        <v>8</v>
      </c>
      <c r="S42" s="6"/>
      <c r="T42" s="6"/>
      <c r="U42" s="6">
        <v>47</v>
      </c>
      <c r="V42" s="6">
        <v>100</v>
      </c>
    </row>
    <row r="43" spans="1:26" ht="16.5" thickBot="1" x14ac:dyDescent="0.3">
      <c r="A43" s="18" t="s">
        <v>22</v>
      </c>
      <c r="B43" s="13">
        <f>SUM(B38:B42)</f>
        <v>163</v>
      </c>
      <c r="C43" s="13">
        <f>SUM(C38:C42)</f>
        <v>164</v>
      </c>
      <c r="D43" s="13">
        <f t="shared" ref="D43:T43" si="7">SUM(D38:D41)</f>
        <v>0</v>
      </c>
      <c r="E43" s="13">
        <f t="shared" si="7"/>
        <v>1</v>
      </c>
      <c r="F43" s="13">
        <f t="shared" si="7"/>
        <v>0</v>
      </c>
      <c r="G43" s="13">
        <f t="shared" si="7"/>
        <v>0</v>
      </c>
      <c r="H43" s="19"/>
      <c r="I43" s="19">
        <f>H43/$C$43*100</f>
        <v>0</v>
      </c>
      <c r="J43" s="19">
        <f>SUM(J38:J42)</f>
        <v>71</v>
      </c>
      <c r="K43" s="19">
        <f>J43/$C$43*100</f>
        <v>43.292682926829265</v>
      </c>
      <c r="L43" s="19">
        <f>SUM(L38:L42)</f>
        <v>61</v>
      </c>
      <c r="M43" s="19">
        <f>L43/$C$43*100</f>
        <v>37.195121951219512</v>
      </c>
      <c r="N43" s="13">
        <f>SUM(N38:N42)</f>
        <v>18</v>
      </c>
      <c r="O43" s="19">
        <f>N43/$C$43*100</f>
        <v>10.975609756097562</v>
      </c>
      <c r="P43" s="13">
        <f>SUM(P38:P42)</f>
        <v>0</v>
      </c>
      <c r="Q43" s="13">
        <f>SUM(Q38:Q42)</f>
        <v>75</v>
      </c>
      <c r="R43" s="13">
        <f>SUM(R38:R42)</f>
        <v>89</v>
      </c>
      <c r="S43" s="13">
        <f t="shared" si="7"/>
        <v>0</v>
      </c>
      <c r="T43" s="13">
        <f t="shared" si="7"/>
        <v>0</v>
      </c>
      <c r="U43" s="22">
        <f>100-I43-K43</f>
        <v>56.707317073170735</v>
      </c>
      <c r="V43" s="15">
        <f>100-I43</f>
        <v>100</v>
      </c>
    </row>
    <row r="44" spans="1:26" ht="16.5" thickBot="1" x14ac:dyDescent="0.3">
      <c r="A44" s="4" t="s">
        <v>46</v>
      </c>
      <c r="B44" s="6">
        <v>31</v>
      </c>
      <c r="C44" s="6">
        <v>32</v>
      </c>
      <c r="D44" s="6"/>
      <c r="E44" s="6">
        <v>1</v>
      </c>
      <c r="F44" s="6"/>
      <c r="G44" s="6"/>
      <c r="H44" s="6">
        <v>11</v>
      </c>
      <c r="I44" s="6">
        <v>34</v>
      </c>
      <c r="J44" s="6">
        <v>14</v>
      </c>
      <c r="K44" s="6">
        <v>44</v>
      </c>
      <c r="L44" s="6">
        <v>7</v>
      </c>
      <c r="M44" s="6">
        <v>22</v>
      </c>
      <c r="N44" s="6">
        <v>0</v>
      </c>
      <c r="O44" s="6">
        <v>0</v>
      </c>
      <c r="P44" s="6">
        <v>0</v>
      </c>
      <c r="Q44" s="6">
        <v>15</v>
      </c>
      <c r="R44" s="6">
        <v>17</v>
      </c>
      <c r="S44" s="6">
        <v>1</v>
      </c>
      <c r="T44" s="6" t="s">
        <v>80</v>
      </c>
      <c r="U44" s="6">
        <v>22</v>
      </c>
      <c r="V44" s="6">
        <v>66</v>
      </c>
    </row>
    <row r="45" spans="1:26" ht="16.5" thickBot="1" x14ac:dyDescent="0.3">
      <c r="A45" s="4" t="s">
        <v>69</v>
      </c>
      <c r="B45" s="6">
        <v>31</v>
      </c>
      <c r="C45" s="6">
        <v>31</v>
      </c>
      <c r="D45" s="6"/>
      <c r="E45" s="6"/>
      <c r="F45" s="6"/>
      <c r="G45" s="6"/>
      <c r="H45" s="6">
        <v>4</v>
      </c>
      <c r="I45" s="6">
        <v>12</v>
      </c>
      <c r="J45" s="6">
        <v>17</v>
      </c>
      <c r="K45" s="6">
        <v>56</v>
      </c>
      <c r="L45" s="6">
        <v>8</v>
      </c>
      <c r="M45" s="6">
        <v>26</v>
      </c>
      <c r="N45" s="6">
        <v>2</v>
      </c>
      <c r="O45" s="6">
        <v>6</v>
      </c>
      <c r="P45" s="6">
        <v>0</v>
      </c>
      <c r="Q45" s="6">
        <v>20</v>
      </c>
      <c r="R45" s="6">
        <v>11</v>
      </c>
      <c r="S45" s="6"/>
      <c r="T45" s="6"/>
      <c r="U45" s="6">
        <v>32</v>
      </c>
      <c r="V45" s="6">
        <v>88</v>
      </c>
    </row>
    <row r="46" spans="1:26" ht="16.5" thickBot="1" x14ac:dyDescent="0.3">
      <c r="A46" s="4" t="s">
        <v>64</v>
      </c>
      <c r="B46" s="6">
        <v>31</v>
      </c>
      <c r="C46" s="6">
        <v>31</v>
      </c>
      <c r="D46" s="6"/>
      <c r="E46" s="6"/>
      <c r="F46" s="6"/>
      <c r="G46" s="6"/>
      <c r="H46" s="6">
        <v>1</v>
      </c>
      <c r="I46" s="6">
        <v>3</v>
      </c>
      <c r="J46" s="6">
        <v>13</v>
      </c>
      <c r="K46" s="6">
        <v>42</v>
      </c>
      <c r="L46" s="6">
        <v>16</v>
      </c>
      <c r="M46" s="6">
        <v>52</v>
      </c>
      <c r="N46" s="6">
        <v>1</v>
      </c>
      <c r="O46" s="6">
        <v>3</v>
      </c>
      <c r="P46" s="6">
        <v>0</v>
      </c>
      <c r="Q46" s="6">
        <v>20</v>
      </c>
      <c r="R46" s="6">
        <v>11</v>
      </c>
      <c r="S46" s="6"/>
      <c r="T46" s="6"/>
      <c r="U46" s="6">
        <v>55</v>
      </c>
      <c r="V46" s="6">
        <v>97</v>
      </c>
      <c r="Z46" t="s">
        <v>73</v>
      </c>
    </row>
    <row r="47" spans="1:26" ht="16.5" thickBot="1" x14ac:dyDescent="0.3">
      <c r="A47" s="4" t="s">
        <v>74</v>
      </c>
      <c r="B47" s="6">
        <v>25</v>
      </c>
      <c r="C47" s="6">
        <v>25</v>
      </c>
      <c r="D47" s="6"/>
      <c r="E47" s="6"/>
      <c r="F47" s="6"/>
      <c r="G47" s="6"/>
      <c r="H47" s="6">
        <v>6</v>
      </c>
      <c r="I47" s="6">
        <v>24</v>
      </c>
      <c r="J47" s="6">
        <v>13</v>
      </c>
      <c r="K47" s="6">
        <v>52</v>
      </c>
      <c r="L47" s="6">
        <v>6</v>
      </c>
      <c r="M47" s="6">
        <v>24</v>
      </c>
      <c r="N47" s="6">
        <v>0</v>
      </c>
      <c r="O47" s="6">
        <v>0</v>
      </c>
      <c r="P47" s="6">
        <v>0</v>
      </c>
      <c r="Q47" s="6">
        <v>15</v>
      </c>
      <c r="R47" s="6">
        <v>10</v>
      </c>
      <c r="S47" s="6"/>
      <c r="T47" s="6"/>
      <c r="U47" s="6">
        <v>24</v>
      </c>
      <c r="V47" s="6">
        <v>76</v>
      </c>
    </row>
    <row r="48" spans="1:26" ht="16.5" thickBot="1" x14ac:dyDescent="0.3">
      <c r="A48" s="4" t="s">
        <v>47</v>
      </c>
      <c r="B48" s="6">
        <v>21</v>
      </c>
      <c r="C48" s="6">
        <v>20</v>
      </c>
      <c r="D48" s="6">
        <v>1</v>
      </c>
      <c r="E48" s="6"/>
      <c r="F48" s="6"/>
      <c r="G48" s="6"/>
      <c r="H48" s="6">
        <v>2</v>
      </c>
      <c r="I48" s="6">
        <v>10</v>
      </c>
      <c r="J48" s="6">
        <v>11</v>
      </c>
      <c r="K48" s="6">
        <v>55</v>
      </c>
      <c r="L48" s="6">
        <v>6</v>
      </c>
      <c r="M48" s="6">
        <v>30</v>
      </c>
      <c r="N48" s="6">
        <v>1</v>
      </c>
      <c r="O48" s="6">
        <v>5</v>
      </c>
      <c r="P48" s="6">
        <v>0</v>
      </c>
      <c r="Q48" s="6">
        <v>10</v>
      </c>
      <c r="R48" s="6">
        <v>10</v>
      </c>
      <c r="S48" s="6"/>
      <c r="T48" s="6"/>
      <c r="U48" s="6">
        <v>35</v>
      </c>
      <c r="V48" s="6">
        <v>90</v>
      </c>
    </row>
    <row r="49" spans="1:22" ht="16.5" thickBot="1" x14ac:dyDescent="0.3">
      <c r="A49" s="18" t="s">
        <v>48</v>
      </c>
      <c r="B49" s="13">
        <f>SUM(B44:B48)</f>
        <v>139</v>
      </c>
      <c r="C49" s="13">
        <f t="shared" ref="C49:T49" si="8">SUM(C44:C48)</f>
        <v>139</v>
      </c>
      <c r="D49" s="13">
        <f t="shared" si="8"/>
        <v>1</v>
      </c>
      <c r="E49" s="13">
        <f t="shared" si="8"/>
        <v>1</v>
      </c>
      <c r="F49" s="13">
        <f t="shared" si="8"/>
        <v>0</v>
      </c>
      <c r="G49" s="13">
        <f t="shared" si="8"/>
        <v>0</v>
      </c>
      <c r="H49" s="13">
        <f t="shared" si="8"/>
        <v>24</v>
      </c>
      <c r="I49" s="19">
        <f>H49/$C$49*100</f>
        <v>17.266187050359711</v>
      </c>
      <c r="J49" s="13">
        <f t="shared" si="8"/>
        <v>68</v>
      </c>
      <c r="K49" s="19">
        <f>J49/$C$49*100</f>
        <v>48.920863309352519</v>
      </c>
      <c r="L49" s="13">
        <f t="shared" si="8"/>
        <v>43</v>
      </c>
      <c r="M49" s="19">
        <f>L49/$C$49*100</f>
        <v>30.935251798561154</v>
      </c>
      <c r="N49" s="13">
        <f t="shared" si="8"/>
        <v>4</v>
      </c>
      <c r="O49" s="19">
        <f>N49/$C$49*100</f>
        <v>2.877697841726619</v>
      </c>
      <c r="P49" s="13">
        <f t="shared" si="8"/>
        <v>0</v>
      </c>
      <c r="Q49" s="13">
        <f t="shared" si="8"/>
        <v>80</v>
      </c>
      <c r="R49" s="13">
        <f t="shared" si="8"/>
        <v>59</v>
      </c>
      <c r="S49" s="13">
        <f t="shared" si="8"/>
        <v>1</v>
      </c>
      <c r="T49" s="13">
        <f t="shared" si="8"/>
        <v>0</v>
      </c>
      <c r="U49" s="16">
        <f>100-I49-K49</f>
        <v>33.812949640287762</v>
      </c>
      <c r="V49" s="15">
        <f>100-I49</f>
        <v>82.733812949640281</v>
      </c>
    </row>
    <row r="50" spans="1:22" ht="16.5" thickBot="1" x14ac:dyDescent="0.3">
      <c r="A50" s="4" t="s">
        <v>49</v>
      </c>
      <c r="B50" s="6">
        <v>34</v>
      </c>
      <c r="C50" s="6">
        <v>34</v>
      </c>
      <c r="D50" s="6"/>
      <c r="E50" s="6"/>
      <c r="F50" s="6"/>
      <c r="G50" s="6"/>
      <c r="H50" s="6">
        <v>3</v>
      </c>
      <c r="I50" s="10">
        <v>9</v>
      </c>
      <c r="J50" s="6">
        <v>20</v>
      </c>
      <c r="K50" s="6">
        <v>59</v>
      </c>
      <c r="L50" s="6">
        <v>10</v>
      </c>
      <c r="M50" s="6">
        <v>29</v>
      </c>
      <c r="N50" s="6">
        <v>1</v>
      </c>
      <c r="O50" s="6">
        <v>3</v>
      </c>
      <c r="P50" s="6">
        <v>0</v>
      </c>
      <c r="Q50" s="6">
        <v>21</v>
      </c>
      <c r="R50" s="6">
        <v>13</v>
      </c>
      <c r="S50" s="6"/>
      <c r="T50" s="6"/>
      <c r="U50" s="6">
        <v>32</v>
      </c>
      <c r="V50" s="6">
        <v>91</v>
      </c>
    </row>
    <row r="51" spans="1:22" ht="16.5" thickBot="1" x14ac:dyDescent="0.3">
      <c r="A51" s="4" t="s">
        <v>70</v>
      </c>
      <c r="B51" s="6">
        <v>32</v>
      </c>
      <c r="C51" s="6">
        <v>32</v>
      </c>
      <c r="D51" s="6"/>
      <c r="E51" s="6"/>
      <c r="F51" s="6"/>
      <c r="G51" s="6"/>
      <c r="H51" s="6">
        <v>4</v>
      </c>
      <c r="I51" s="6">
        <v>13</v>
      </c>
      <c r="J51" s="6">
        <v>19</v>
      </c>
      <c r="K51" s="6">
        <v>59</v>
      </c>
      <c r="L51" s="6">
        <v>8</v>
      </c>
      <c r="M51" s="6">
        <v>26</v>
      </c>
      <c r="N51" s="6">
        <v>1</v>
      </c>
      <c r="O51" s="6">
        <v>3</v>
      </c>
      <c r="P51" s="6">
        <v>0</v>
      </c>
      <c r="Q51" s="6">
        <v>20</v>
      </c>
      <c r="R51" s="6">
        <v>12</v>
      </c>
      <c r="S51" s="6">
        <v>1</v>
      </c>
      <c r="T51" s="6" t="s">
        <v>78</v>
      </c>
      <c r="U51" s="6">
        <v>29</v>
      </c>
      <c r="V51" s="6">
        <v>87</v>
      </c>
    </row>
    <row r="52" spans="1:22" ht="16.5" thickBot="1" x14ac:dyDescent="0.3">
      <c r="A52" s="4" t="s">
        <v>61</v>
      </c>
      <c r="B52" s="6">
        <v>30</v>
      </c>
      <c r="C52" s="6">
        <v>29</v>
      </c>
      <c r="D52" s="6">
        <v>1</v>
      </c>
      <c r="E52" s="6"/>
      <c r="F52" s="6"/>
      <c r="G52" s="6"/>
      <c r="H52" s="6">
        <v>1</v>
      </c>
      <c r="I52" s="6">
        <v>3</v>
      </c>
      <c r="J52" s="6">
        <v>18</v>
      </c>
      <c r="K52" s="6">
        <v>62</v>
      </c>
      <c r="L52" s="6">
        <v>8</v>
      </c>
      <c r="M52" s="6">
        <v>28</v>
      </c>
      <c r="N52" s="6">
        <v>2</v>
      </c>
      <c r="O52" s="6">
        <v>7</v>
      </c>
      <c r="P52" s="6">
        <v>0</v>
      </c>
      <c r="Q52" s="6">
        <v>14</v>
      </c>
      <c r="R52" s="6">
        <v>15</v>
      </c>
      <c r="S52" s="6">
        <v>1</v>
      </c>
      <c r="T52" s="6" t="s">
        <v>78</v>
      </c>
      <c r="U52" s="6">
        <v>35</v>
      </c>
      <c r="V52" s="6">
        <v>97</v>
      </c>
    </row>
    <row r="53" spans="1:22" ht="16.5" thickBot="1" x14ac:dyDescent="0.3">
      <c r="A53" s="4" t="s">
        <v>50</v>
      </c>
      <c r="B53" s="6">
        <v>30</v>
      </c>
      <c r="C53" s="6">
        <v>30</v>
      </c>
      <c r="D53" s="6"/>
      <c r="E53" s="6"/>
      <c r="F53" s="6"/>
      <c r="G53" s="6"/>
      <c r="H53" s="6">
        <v>2</v>
      </c>
      <c r="I53" s="6">
        <v>7</v>
      </c>
      <c r="J53" s="6">
        <v>14</v>
      </c>
      <c r="K53" s="6">
        <v>47</v>
      </c>
      <c r="L53" s="6">
        <v>11</v>
      </c>
      <c r="M53" s="6">
        <v>37</v>
      </c>
      <c r="N53" s="6">
        <v>3</v>
      </c>
      <c r="O53" s="6">
        <v>9</v>
      </c>
      <c r="P53" s="6">
        <v>0</v>
      </c>
      <c r="Q53" s="6">
        <v>13</v>
      </c>
      <c r="R53" s="6">
        <v>17</v>
      </c>
      <c r="S53" s="6"/>
      <c r="T53" s="6"/>
      <c r="U53" s="6">
        <v>46</v>
      </c>
      <c r="V53" s="6">
        <v>93</v>
      </c>
    </row>
    <row r="54" spans="1:22" ht="16.5" thickBot="1" x14ac:dyDescent="0.3">
      <c r="A54" s="18" t="s">
        <v>22</v>
      </c>
      <c r="B54" s="13">
        <f>SUM(B50:B53)</f>
        <v>126</v>
      </c>
      <c r="C54" s="13">
        <f t="shared" ref="C54:T54" si="9">SUM(C50:C53)</f>
        <v>125</v>
      </c>
      <c r="D54" s="13">
        <f t="shared" si="9"/>
        <v>1</v>
      </c>
      <c r="E54" s="13">
        <f t="shared" si="9"/>
        <v>0</v>
      </c>
      <c r="F54" s="13">
        <f t="shared" si="9"/>
        <v>0</v>
      </c>
      <c r="G54" s="13">
        <f t="shared" si="9"/>
        <v>0</v>
      </c>
      <c r="H54" s="13">
        <f t="shared" si="9"/>
        <v>10</v>
      </c>
      <c r="I54" s="19">
        <f>H54/$C$54*100</f>
        <v>8</v>
      </c>
      <c r="J54" s="13">
        <f t="shared" si="9"/>
        <v>71</v>
      </c>
      <c r="K54" s="19">
        <f>J54/$C$54*100</f>
        <v>56.8</v>
      </c>
      <c r="L54" s="13">
        <f>SUM(L50:L53)</f>
        <v>37</v>
      </c>
      <c r="M54" s="19">
        <f>L54/$C$54*100</f>
        <v>29.599999999999998</v>
      </c>
      <c r="N54" s="13">
        <f t="shared" si="9"/>
        <v>7</v>
      </c>
      <c r="O54" s="19">
        <f>N54/$C$54*100</f>
        <v>5.6000000000000005</v>
      </c>
      <c r="P54" s="13">
        <f t="shared" si="9"/>
        <v>0</v>
      </c>
      <c r="Q54" s="13">
        <f t="shared" si="9"/>
        <v>68</v>
      </c>
      <c r="R54" s="13">
        <f t="shared" si="9"/>
        <v>57</v>
      </c>
      <c r="S54" s="13">
        <f t="shared" si="9"/>
        <v>2</v>
      </c>
      <c r="T54" s="13">
        <f t="shared" si="9"/>
        <v>0</v>
      </c>
      <c r="U54" s="16">
        <f>100-I54-K54</f>
        <v>35.200000000000003</v>
      </c>
      <c r="V54" s="15">
        <f>100-I54</f>
        <v>92</v>
      </c>
    </row>
    <row r="55" spans="1:22" ht="16.5" thickBot="1" x14ac:dyDescent="0.3">
      <c r="A55" s="4" t="s">
        <v>51</v>
      </c>
      <c r="B55" s="6">
        <v>34</v>
      </c>
      <c r="C55" s="6">
        <v>34</v>
      </c>
      <c r="D55" s="6"/>
      <c r="E55" s="6"/>
      <c r="F55" s="6"/>
      <c r="G55" s="6"/>
      <c r="H55" s="6">
        <v>1</v>
      </c>
      <c r="I55" s="6">
        <v>3</v>
      </c>
      <c r="J55" s="6">
        <v>16</v>
      </c>
      <c r="K55" s="6">
        <v>47</v>
      </c>
      <c r="L55" s="6">
        <v>16</v>
      </c>
      <c r="M55" s="6">
        <v>47</v>
      </c>
      <c r="N55" s="6">
        <v>1</v>
      </c>
      <c r="O55" s="6">
        <v>3</v>
      </c>
      <c r="P55" s="6">
        <v>0</v>
      </c>
      <c r="Q55" s="6">
        <v>15</v>
      </c>
      <c r="R55" s="6">
        <v>19</v>
      </c>
      <c r="S55" s="6">
        <v>1</v>
      </c>
      <c r="T55" s="6" t="s">
        <v>77</v>
      </c>
      <c r="U55" s="6">
        <v>50</v>
      </c>
      <c r="V55" s="6">
        <v>97</v>
      </c>
    </row>
    <row r="56" spans="1:22" ht="16.5" thickBot="1" x14ac:dyDescent="0.3">
      <c r="A56" s="4" t="s">
        <v>52</v>
      </c>
      <c r="B56" s="6">
        <v>34</v>
      </c>
      <c r="C56" s="6">
        <v>34</v>
      </c>
      <c r="D56" s="6"/>
      <c r="E56" s="6"/>
      <c r="F56" s="6"/>
      <c r="G56" s="6"/>
      <c r="H56" s="6">
        <v>5</v>
      </c>
      <c r="I56" s="6">
        <v>15</v>
      </c>
      <c r="J56" s="6">
        <v>17</v>
      </c>
      <c r="K56" s="6">
        <v>50</v>
      </c>
      <c r="L56" s="6">
        <v>11</v>
      </c>
      <c r="M56" s="6">
        <v>32</v>
      </c>
      <c r="N56" s="6">
        <v>1</v>
      </c>
      <c r="O56" s="6">
        <v>3</v>
      </c>
      <c r="P56" s="6">
        <v>0</v>
      </c>
      <c r="Q56" s="6">
        <v>18</v>
      </c>
      <c r="R56" s="6">
        <v>16</v>
      </c>
      <c r="S56" s="6">
        <v>1</v>
      </c>
      <c r="T56" s="6" t="s">
        <v>78</v>
      </c>
      <c r="U56" s="6">
        <v>35</v>
      </c>
      <c r="V56" s="6">
        <v>85</v>
      </c>
    </row>
    <row r="57" spans="1:22" ht="16.5" thickBot="1" x14ac:dyDescent="0.3">
      <c r="A57" s="4" t="s">
        <v>72</v>
      </c>
      <c r="B57" s="6">
        <v>32</v>
      </c>
      <c r="C57" s="6">
        <v>33</v>
      </c>
      <c r="D57" s="6"/>
      <c r="E57" s="6">
        <v>1</v>
      </c>
      <c r="F57" s="6"/>
      <c r="G57" s="6"/>
      <c r="H57" s="6">
        <v>4</v>
      </c>
      <c r="I57" s="6">
        <v>12</v>
      </c>
      <c r="J57" s="6">
        <v>22</v>
      </c>
      <c r="K57" s="6">
        <v>67</v>
      </c>
      <c r="L57" s="6">
        <v>6</v>
      </c>
      <c r="M57" s="6">
        <v>18</v>
      </c>
      <c r="N57" s="6">
        <v>1</v>
      </c>
      <c r="O57" s="6">
        <v>3</v>
      </c>
      <c r="P57" s="6">
        <v>0</v>
      </c>
      <c r="Q57" s="6">
        <v>16</v>
      </c>
      <c r="R57" s="6">
        <v>17</v>
      </c>
      <c r="S57" s="6"/>
      <c r="T57" s="6"/>
      <c r="U57" s="6">
        <v>21</v>
      </c>
      <c r="V57" s="6">
        <v>88</v>
      </c>
    </row>
    <row r="58" spans="1:22" ht="16.5" thickBot="1" x14ac:dyDescent="0.3">
      <c r="A58" s="4" t="s">
        <v>53</v>
      </c>
      <c r="B58" s="6">
        <v>33</v>
      </c>
      <c r="C58" s="6">
        <v>33</v>
      </c>
      <c r="D58" s="6"/>
      <c r="E58" s="6"/>
      <c r="F58" s="6"/>
      <c r="G58" s="6"/>
      <c r="H58" s="6">
        <v>0</v>
      </c>
      <c r="I58" s="6">
        <v>0</v>
      </c>
      <c r="J58" s="6">
        <v>15</v>
      </c>
      <c r="K58" s="6">
        <v>45</v>
      </c>
      <c r="L58" s="6">
        <v>14</v>
      </c>
      <c r="M58" s="6">
        <v>43</v>
      </c>
      <c r="N58" s="6">
        <v>4</v>
      </c>
      <c r="O58" s="6">
        <v>12</v>
      </c>
      <c r="P58" s="6">
        <v>0</v>
      </c>
      <c r="Q58" s="6">
        <v>23</v>
      </c>
      <c r="R58" s="6">
        <v>10</v>
      </c>
      <c r="S58" s="6"/>
      <c r="T58" s="6"/>
      <c r="U58" s="6">
        <v>55</v>
      </c>
      <c r="V58" s="6">
        <v>100</v>
      </c>
    </row>
    <row r="59" spans="1:22" ht="16.5" thickBot="1" x14ac:dyDescent="0.3">
      <c r="A59" s="18" t="s">
        <v>31</v>
      </c>
      <c r="B59" s="13">
        <f>SUM(B55:B58)</f>
        <v>133</v>
      </c>
      <c r="C59" s="13">
        <f t="shared" ref="C59:T59" si="10">SUM(C55:C58)</f>
        <v>134</v>
      </c>
      <c r="D59" s="13">
        <f t="shared" si="10"/>
        <v>0</v>
      </c>
      <c r="E59" s="13">
        <f t="shared" si="10"/>
        <v>1</v>
      </c>
      <c r="F59" s="13">
        <f t="shared" si="10"/>
        <v>0</v>
      </c>
      <c r="G59" s="13">
        <f t="shared" si="10"/>
        <v>0</v>
      </c>
      <c r="H59" s="13">
        <f t="shared" si="10"/>
        <v>10</v>
      </c>
      <c r="I59" s="19">
        <f>H59/$C$59*100</f>
        <v>7.4626865671641784</v>
      </c>
      <c r="J59" s="13">
        <f t="shared" si="10"/>
        <v>70</v>
      </c>
      <c r="K59" s="19">
        <f>J59/$C$59*100</f>
        <v>52.238805970149251</v>
      </c>
      <c r="L59" s="13">
        <f t="shared" si="10"/>
        <v>47</v>
      </c>
      <c r="M59" s="19">
        <f>L59/$C$59*100</f>
        <v>35.074626865671647</v>
      </c>
      <c r="N59" s="13">
        <f t="shared" si="10"/>
        <v>7</v>
      </c>
      <c r="O59" s="19">
        <f>N59/$C$59*100</f>
        <v>5.2238805970149249</v>
      </c>
      <c r="P59" s="13">
        <f t="shared" si="10"/>
        <v>0</v>
      </c>
      <c r="Q59" s="13">
        <f t="shared" si="10"/>
        <v>72</v>
      </c>
      <c r="R59" s="13">
        <f t="shared" si="10"/>
        <v>62</v>
      </c>
      <c r="S59" s="13">
        <f t="shared" si="10"/>
        <v>2</v>
      </c>
      <c r="T59" s="13">
        <f t="shared" si="10"/>
        <v>0</v>
      </c>
      <c r="U59" s="22">
        <f>100-I59-K59</f>
        <v>40.298507462686565</v>
      </c>
      <c r="V59" s="15">
        <f>100-I59</f>
        <v>92.537313432835816</v>
      </c>
    </row>
    <row r="60" spans="1:22" ht="16.5" thickBot="1" x14ac:dyDescent="0.3">
      <c r="A60" s="18" t="s">
        <v>35</v>
      </c>
      <c r="B60" s="13">
        <f>SUM(B59,B54,B49,B43,B37)</f>
        <v>683</v>
      </c>
      <c r="C60" s="13">
        <f t="shared" ref="C60:T60" si="11">SUM(C59,C54,C49,C43,C37)</f>
        <v>681</v>
      </c>
      <c r="D60" s="13">
        <f t="shared" si="11"/>
        <v>5</v>
      </c>
      <c r="E60" s="13">
        <f t="shared" si="11"/>
        <v>3</v>
      </c>
      <c r="F60" s="13">
        <f t="shared" si="11"/>
        <v>1</v>
      </c>
      <c r="G60" s="13">
        <f t="shared" si="11"/>
        <v>1</v>
      </c>
      <c r="H60" s="13">
        <f t="shared" si="11"/>
        <v>51</v>
      </c>
      <c r="I60" s="19">
        <f>H60/$C$60*100</f>
        <v>7.4889867841409687</v>
      </c>
      <c r="J60" s="13">
        <f t="shared" si="11"/>
        <v>332</v>
      </c>
      <c r="K60" s="19">
        <f>J60/$C$60*100</f>
        <v>48.751835535976504</v>
      </c>
      <c r="L60" s="13">
        <f t="shared" si="11"/>
        <v>235</v>
      </c>
      <c r="M60" s="19">
        <f>L60/$C$60*100</f>
        <v>34.508076358296627</v>
      </c>
      <c r="N60" s="13">
        <f t="shared" si="11"/>
        <v>49</v>
      </c>
      <c r="O60" s="19">
        <f>N60/$C$60*100</f>
        <v>7.1953010279001468</v>
      </c>
      <c r="P60" s="13">
        <f t="shared" si="11"/>
        <v>0</v>
      </c>
      <c r="Q60" s="13">
        <f t="shared" si="11"/>
        <v>345</v>
      </c>
      <c r="R60" s="13">
        <f t="shared" si="11"/>
        <v>336</v>
      </c>
      <c r="S60" s="13">
        <f t="shared" si="11"/>
        <v>5</v>
      </c>
      <c r="T60" s="13">
        <f t="shared" si="11"/>
        <v>0</v>
      </c>
      <c r="U60" s="22">
        <f>100-I60-K60</f>
        <v>43.759177679882534</v>
      </c>
      <c r="V60" s="15">
        <f>100-I60</f>
        <v>92.511013215859037</v>
      </c>
    </row>
    <row r="61" spans="1:22" ht="16.5" thickBot="1" x14ac:dyDescent="0.3">
      <c r="A61" s="4" t="s">
        <v>54</v>
      </c>
      <c r="B61" s="6">
        <v>32</v>
      </c>
      <c r="C61" s="6">
        <v>31</v>
      </c>
      <c r="D61" s="6">
        <v>1</v>
      </c>
      <c r="E61" s="6"/>
      <c r="F61" s="6"/>
      <c r="G61" s="6"/>
      <c r="H61" s="6">
        <v>2</v>
      </c>
      <c r="I61" s="6">
        <v>6</v>
      </c>
      <c r="J61" s="6">
        <v>12</v>
      </c>
      <c r="K61" s="6">
        <v>39</v>
      </c>
      <c r="L61" s="6">
        <v>13</v>
      </c>
      <c r="M61" s="6">
        <v>42</v>
      </c>
      <c r="N61" s="6">
        <v>4</v>
      </c>
      <c r="O61" s="6">
        <v>13</v>
      </c>
      <c r="P61" s="6">
        <v>0</v>
      </c>
      <c r="Q61" s="6">
        <v>22</v>
      </c>
      <c r="R61" s="6">
        <v>9</v>
      </c>
      <c r="S61" s="6"/>
      <c r="T61" s="6"/>
      <c r="U61" s="6">
        <v>55</v>
      </c>
      <c r="V61" s="6">
        <v>94</v>
      </c>
    </row>
    <row r="62" spans="1:22" ht="16.5" thickBot="1" x14ac:dyDescent="0.3">
      <c r="A62" s="4" t="s">
        <v>62</v>
      </c>
      <c r="B62" s="6">
        <v>25</v>
      </c>
      <c r="C62" s="6">
        <v>24</v>
      </c>
      <c r="D62" s="6">
        <v>1</v>
      </c>
      <c r="E62" s="6"/>
      <c r="F62" s="6"/>
      <c r="G62" s="6"/>
      <c r="H62" s="6">
        <v>4</v>
      </c>
      <c r="I62" s="6">
        <v>17</v>
      </c>
      <c r="J62" s="6">
        <v>14</v>
      </c>
      <c r="K62" s="6">
        <v>58</v>
      </c>
      <c r="L62" s="6">
        <v>5</v>
      </c>
      <c r="M62" s="6">
        <v>21</v>
      </c>
      <c r="N62" s="6">
        <v>1</v>
      </c>
      <c r="O62" s="6">
        <v>4</v>
      </c>
      <c r="P62" s="6">
        <v>0</v>
      </c>
      <c r="Q62" s="6">
        <v>8</v>
      </c>
      <c r="R62" s="6">
        <v>16</v>
      </c>
      <c r="S62" s="6"/>
      <c r="T62" s="6"/>
      <c r="U62" s="6">
        <v>25</v>
      </c>
      <c r="V62" s="6">
        <v>83</v>
      </c>
    </row>
    <row r="63" spans="1:22" ht="16.5" thickBot="1" x14ac:dyDescent="0.3">
      <c r="A63" s="4" t="s">
        <v>55</v>
      </c>
      <c r="B63" s="6">
        <v>17</v>
      </c>
      <c r="C63" s="6">
        <v>17</v>
      </c>
      <c r="D63" s="6"/>
      <c r="E63" s="6"/>
      <c r="F63" s="6"/>
      <c r="G63" s="6"/>
      <c r="H63" s="6">
        <v>2</v>
      </c>
      <c r="I63" s="6">
        <v>12</v>
      </c>
      <c r="J63" s="6">
        <v>9</v>
      </c>
      <c r="K63" s="6">
        <v>53</v>
      </c>
      <c r="L63" s="6">
        <v>5</v>
      </c>
      <c r="M63" s="6">
        <v>29</v>
      </c>
      <c r="N63" s="6">
        <v>1</v>
      </c>
      <c r="O63" s="6">
        <v>6</v>
      </c>
      <c r="P63" s="6">
        <v>0</v>
      </c>
      <c r="Q63" s="6">
        <v>10</v>
      </c>
      <c r="R63" s="6">
        <v>7</v>
      </c>
      <c r="S63" s="6"/>
      <c r="T63" s="6"/>
      <c r="U63" s="6">
        <v>35</v>
      </c>
      <c r="V63" s="6">
        <v>88</v>
      </c>
    </row>
    <row r="64" spans="1:22" ht="16.5" thickBot="1" x14ac:dyDescent="0.3">
      <c r="A64" s="18" t="s">
        <v>31</v>
      </c>
      <c r="B64" s="13">
        <f>SUM(B61:B63)</f>
        <v>74</v>
      </c>
      <c r="C64" s="13">
        <f t="shared" ref="C64:T64" si="12">SUM(C61:C63)</f>
        <v>72</v>
      </c>
      <c r="D64" s="13">
        <f t="shared" si="12"/>
        <v>2</v>
      </c>
      <c r="E64" s="13">
        <f t="shared" si="12"/>
        <v>0</v>
      </c>
      <c r="F64" s="13">
        <f t="shared" si="12"/>
        <v>0</v>
      </c>
      <c r="G64" s="13">
        <f t="shared" si="12"/>
        <v>0</v>
      </c>
      <c r="H64" s="13">
        <f t="shared" si="12"/>
        <v>8</v>
      </c>
      <c r="I64" s="19">
        <f>H64/$C$64*100</f>
        <v>11.111111111111111</v>
      </c>
      <c r="J64" s="13">
        <f t="shared" si="12"/>
        <v>35</v>
      </c>
      <c r="K64" s="19">
        <f>J64/$C$64*100</f>
        <v>48.611111111111107</v>
      </c>
      <c r="L64" s="13">
        <f t="shared" si="12"/>
        <v>23</v>
      </c>
      <c r="M64" s="19">
        <f>L64/$C$64*100</f>
        <v>31.944444444444443</v>
      </c>
      <c r="N64" s="13">
        <f t="shared" si="12"/>
        <v>6</v>
      </c>
      <c r="O64" s="19">
        <f>N64/$C$64*100</f>
        <v>8.3333333333333321</v>
      </c>
      <c r="P64" s="13">
        <f t="shared" si="12"/>
        <v>0</v>
      </c>
      <c r="Q64" s="13">
        <f t="shared" si="12"/>
        <v>40</v>
      </c>
      <c r="R64" s="13"/>
      <c r="S64" s="13">
        <f t="shared" si="12"/>
        <v>0</v>
      </c>
      <c r="T64" s="13">
        <f t="shared" si="12"/>
        <v>0</v>
      </c>
      <c r="U64" s="16">
        <f>100-I64-K64</f>
        <v>40.277777777777779</v>
      </c>
      <c r="V64" s="15">
        <f>100-I64</f>
        <v>88.888888888888886</v>
      </c>
    </row>
    <row r="65" spans="1:22" ht="16.5" thickBot="1" x14ac:dyDescent="0.3">
      <c r="A65" s="4" t="s">
        <v>56</v>
      </c>
      <c r="B65" s="6">
        <v>27</v>
      </c>
      <c r="C65" s="6">
        <v>27</v>
      </c>
      <c r="D65" s="6"/>
      <c r="E65" s="6"/>
      <c r="F65" s="6"/>
      <c r="G65" s="6"/>
      <c r="H65" s="6">
        <v>2</v>
      </c>
      <c r="I65" s="6">
        <v>7</v>
      </c>
      <c r="J65" s="6">
        <v>16</v>
      </c>
      <c r="K65" s="6">
        <v>59</v>
      </c>
      <c r="L65" s="6">
        <v>8</v>
      </c>
      <c r="M65" s="6">
        <v>29</v>
      </c>
      <c r="N65" s="6">
        <v>1</v>
      </c>
      <c r="O65" s="6">
        <v>5</v>
      </c>
      <c r="P65" s="6">
        <v>0</v>
      </c>
      <c r="Q65" s="6">
        <v>16</v>
      </c>
      <c r="R65" s="6">
        <v>11</v>
      </c>
      <c r="S65" s="6"/>
      <c r="T65" s="6"/>
      <c r="U65" s="6">
        <v>34</v>
      </c>
      <c r="V65" s="6">
        <v>93</v>
      </c>
    </row>
    <row r="66" spans="1:22" ht="16.5" thickBot="1" x14ac:dyDescent="0.3">
      <c r="A66" s="4" t="s">
        <v>71</v>
      </c>
      <c r="B66" s="6">
        <v>22</v>
      </c>
      <c r="C66" s="6">
        <v>22</v>
      </c>
      <c r="D66" s="6"/>
      <c r="E66" s="6"/>
      <c r="F66" s="6"/>
      <c r="G66" s="6"/>
      <c r="H66" s="6">
        <v>0</v>
      </c>
      <c r="I66" s="6">
        <v>0</v>
      </c>
      <c r="J66" s="6">
        <v>6</v>
      </c>
      <c r="K66" s="6">
        <v>27</v>
      </c>
      <c r="L66" s="6">
        <v>12</v>
      </c>
      <c r="M66" s="6">
        <v>55</v>
      </c>
      <c r="N66" s="6">
        <v>4</v>
      </c>
      <c r="O66" s="6">
        <v>18</v>
      </c>
      <c r="P66" s="6">
        <v>0</v>
      </c>
      <c r="Q66" s="6">
        <v>11</v>
      </c>
      <c r="R66" s="6">
        <v>11</v>
      </c>
      <c r="S66" s="6"/>
      <c r="T66" s="6"/>
      <c r="U66" s="6">
        <v>73</v>
      </c>
      <c r="V66" s="6">
        <v>100</v>
      </c>
    </row>
    <row r="67" spans="1:22" ht="16.5" thickBot="1" x14ac:dyDescent="0.3">
      <c r="A67" s="4" t="s">
        <v>63</v>
      </c>
      <c r="B67" s="6">
        <v>15</v>
      </c>
      <c r="C67" s="6">
        <v>15</v>
      </c>
      <c r="D67" s="6"/>
      <c r="E67" s="6"/>
      <c r="F67" s="6"/>
      <c r="G67" s="6"/>
      <c r="H67" s="6">
        <v>0</v>
      </c>
      <c r="I67" s="6">
        <v>0</v>
      </c>
      <c r="J67" s="6">
        <v>4</v>
      </c>
      <c r="K67" s="6">
        <v>27</v>
      </c>
      <c r="L67" s="6">
        <v>10</v>
      </c>
      <c r="M67" s="6">
        <v>66</v>
      </c>
      <c r="N67" s="6">
        <v>1</v>
      </c>
      <c r="O67" s="6">
        <v>7</v>
      </c>
      <c r="P67" s="6">
        <v>0</v>
      </c>
      <c r="Q67" s="6">
        <v>4</v>
      </c>
      <c r="R67" s="6">
        <v>11</v>
      </c>
      <c r="S67" s="6"/>
      <c r="T67" s="6"/>
      <c r="U67" s="6">
        <v>73</v>
      </c>
      <c r="V67" s="6">
        <v>100</v>
      </c>
    </row>
    <row r="68" spans="1:22" ht="16.5" thickBot="1" x14ac:dyDescent="0.3">
      <c r="A68" s="20" t="s">
        <v>31</v>
      </c>
      <c r="B68" s="13">
        <f>SUM(B65:B67)</f>
        <v>64</v>
      </c>
      <c r="C68" s="13">
        <f t="shared" ref="C68:S68" si="13">SUM(C65:C67)</f>
        <v>64</v>
      </c>
      <c r="D68" s="13">
        <f t="shared" si="13"/>
        <v>0</v>
      </c>
      <c r="E68" s="13">
        <f t="shared" si="13"/>
        <v>0</v>
      </c>
      <c r="F68" s="13">
        <f t="shared" si="13"/>
        <v>0</v>
      </c>
      <c r="G68" s="13">
        <f t="shared" si="13"/>
        <v>0</v>
      </c>
      <c r="H68" s="13">
        <f t="shared" si="13"/>
        <v>2</v>
      </c>
      <c r="I68" s="19">
        <f>H68/$C$68*100</f>
        <v>3.125</v>
      </c>
      <c r="J68" s="13">
        <f t="shared" si="13"/>
        <v>26</v>
      </c>
      <c r="K68" s="19">
        <f>J68/$C$68*100</f>
        <v>40.625</v>
      </c>
      <c r="L68" s="13">
        <f t="shared" si="13"/>
        <v>30</v>
      </c>
      <c r="M68" s="19">
        <f>L68/$C$68*100</f>
        <v>46.875</v>
      </c>
      <c r="N68" s="13">
        <f t="shared" si="13"/>
        <v>6</v>
      </c>
      <c r="O68" s="19">
        <f>N68/$C$68*100</f>
        <v>9.375</v>
      </c>
      <c r="P68" s="13">
        <f t="shared" si="13"/>
        <v>0</v>
      </c>
      <c r="Q68" s="13">
        <f t="shared" si="13"/>
        <v>31</v>
      </c>
      <c r="R68" s="13">
        <f t="shared" si="13"/>
        <v>33</v>
      </c>
      <c r="S68" s="13">
        <f t="shared" si="13"/>
        <v>0</v>
      </c>
      <c r="T68" s="13">
        <v>7</v>
      </c>
      <c r="U68" s="16"/>
      <c r="V68" s="15"/>
    </row>
    <row r="69" spans="1:22" ht="16.5" thickBot="1" x14ac:dyDescent="0.3">
      <c r="A69" s="20" t="s">
        <v>57</v>
      </c>
      <c r="B69" s="13">
        <f>SUM(B68,B64)</f>
        <v>138</v>
      </c>
      <c r="C69" s="13">
        <f t="shared" ref="C69:T69" si="14">SUM(C68,C64)</f>
        <v>136</v>
      </c>
      <c r="D69" s="13">
        <f t="shared" si="14"/>
        <v>2</v>
      </c>
      <c r="E69" s="13">
        <f t="shared" si="14"/>
        <v>0</v>
      </c>
      <c r="F69" s="13">
        <f t="shared" si="14"/>
        <v>0</v>
      </c>
      <c r="G69" s="13">
        <f t="shared" si="14"/>
        <v>0</v>
      </c>
      <c r="H69" s="13">
        <f t="shared" si="14"/>
        <v>10</v>
      </c>
      <c r="I69" s="19">
        <f>H69/$C$69*100</f>
        <v>7.3529411764705888</v>
      </c>
      <c r="J69" s="13">
        <f t="shared" si="14"/>
        <v>61</v>
      </c>
      <c r="K69" s="19">
        <f>J69/$C$69*100</f>
        <v>44.852941176470587</v>
      </c>
      <c r="L69" s="13">
        <f t="shared" si="14"/>
        <v>53</v>
      </c>
      <c r="M69" s="19">
        <f>L69/$C$69*100</f>
        <v>38.970588235294116</v>
      </c>
      <c r="N69" s="13">
        <f t="shared" si="14"/>
        <v>12</v>
      </c>
      <c r="O69" s="19">
        <f>N69/$C$69*100</f>
        <v>8.8235294117647065</v>
      </c>
      <c r="P69" s="13">
        <f t="shared" si="14"/>
        <v>0</v>
      </c>
      <c r="Q69" s="13">
        <f t="shared" si="14"/>
        <v>71</v>
      </c>
      <c r="R69" s="13">
        <f t="shared" si="14"/>
        <v>33</v>
      </c>
      <c r="S69" s="13">
        <f t="shared" si="14"/>
        <v>0</v>
      </c>
      <c r="T69" s="13">
        <f t="shared" si="14"/>
        <v>7</v>
      </c>
      <c r="U69" s="16"/>
      <c r="V69" s="15"/>
    </row>
    <row r="70" spans="1:22" ht="45.75" thickBot="1" x14ac:dyDescent="0.3">
      <c r="A70" s="5" t="s">
        <v>58</v>
      </c>
      <c r="B70" s="11">
        <f t="shared" ref="B70:G70" si="15">SUM(B69,B60,B31,B24)</f>
        <v>1382</v>
      </c>
      <c r="C70" s="11">
        <f t="shared" si="15"/>
        <v>1372</v>
      </c>
      <c r="D70" s="11">
        <f t="shared" si="15"/>
        <v>13</v>
      </c>
      <c r="E70" s="11">
        <f t="shared" si="15"/>
        <v>4</v>
      </c>
      <c r="F70" s="11">
        <f t="shared" si="15"/>
        <v>2</v>
      </c>
      <c r="G70" s="11">
        <f t="shared" si="15"/>
        <v>2</v>
      </c>
      <c r="H70" s="11">
        <f>SUM(H69,H60,H31,H24)-H31</f>
        <v>63</v>
      </c>
      <c r="I70" s="9">
        <f>H70/$C$71*100</f>
        <v>5.254378648874062</v>
      </c>
      <c r="J70" s="11">
        <f>SUM(J69,J60,J31,J24)-J31</f>
        <v>474</v>
      </c>
      <c r="K70" s="9">
        <f>J70/$C$71*100</f>
        <v>39.532944120100083</v>
      </c>
      <c r="L70" s="11">
        <f>SUM(L69,L60,L31,L24)-L31</f>
        <v>507</v>
      </c>
      <c r="M70" s="9">
        <f>L70/$C$71*100</f>
        <v>42.285237698081737</v>
      </c>
      <c r="N70" s="11">
        <f>SUM(N69,N60,N31,N24)-N31</f>
        <v>140</v>
      </c>
      <c r="O70" s="9">
        <f>N70/$C$71*100</f>
        <v>11.676396997497914</v>
      </c>
      <c r="P70" s="11">
        <f>SUM(P69,P60,P31,P24)</f>
        <v>0</v>
      </c>
      <c r="Q70" s="11">
        <f>SUM(Q69,Q60,Q31,Q24)</f>
        <v>720</v>
      </c>
      <c r="R70" s="11">
        <f>SUM(R69,R60,R31,R24)</f>
        <v>561</v>
      </c>
      <c r="S70" s="11">
        <f>SUM(S69,S60,S31,S24)</f>
        <v>16</v>
      </c>
      <c r="T70" s="11">
        <f>SUM(T69,T60,T31,T24)</f>
        <v>7</v>
      </c>
      <c r="U70" s="23">
        <f>100-I70-K70</f>
        <v>55.21267723102585</v>
      </c>
      <c r="V70" s="8">
        <f>100-I70</f>
        <v>94.745621351125934</v>
      </c>
    </row>
    <row r="71" spans="1:22" ht="15.75" thickBot="1" x14ac:dyDescent="0.3">
      <c r="B71" s="12"/>
      <c r="C71" s="11">
        <f>SUM(C69,C60,C31,C24)-C7-C31</f>
        <v>1199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21">
        <f>P70/C71</f>
        <v>0</v>
      </c>
      <c r="Q71" s="12"/>
      <c r="R71" s="12"/>
      <c r="S71" s="12"/>
      <c r="T71" s="12"/>
      <c r="U71" s="12"/>
      <c r="V71" s="12"/>
    </row>
    <row r="72" spans="1:22" x14ac:dyDescent="0.2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</row>
    <row r="73" spans="1:22" x14ac:dyDescent="0.2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</row>
    <row r="74" spans="1:22" x14ac:dyDescent="0.2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</row>
    <row r="75" spans="1:22" x14ac:dyDescent="0.25">
      <c r="C75" s="12"/>
    </row>
  </sheetData>
  <mergeCells count="39">
    <mergeCell ref="S24:S25"/>
    <mergeCell ref="T24:T25"/>
    <mergeCell ref="U24:U25"/>
    <mergeCell ref="V24:V25"/>
    <mergeCell ref="A26:V26"/>
    <mergeCell ref="M24:M25"/>
    <mergeCell ref="N24:N25"/>
    <mergeCell ref="O24:O25"/>
    <mergeCell ref="P24:P25"/>
    <mergeCell ref="Q24:Q25"/>
    <mergeCell ref="R24:R25"/>
    <mergeCell ref="G24:G25"/>
    <mergeCell ref="H24:H25"/>
    <mergeCell ref="I24:I25"/>
    <mergeCell ref="J24:J25"/>
    <mergeCell ref="K24:K25"/>
    <mergeCell ref="S1:S2"/>
    <mergeCell ref="E1:E2"/>
    <mergeCell ref="F1:G1"/>
    <mergeCell ref="V1:V2"/>
    <mergeCell ref="L1:M1"/>
    <mergeCell ref="N1:O1"/>
    <mergeCell ref="P1:P2"/>
    <mergeCell ref="Q1:Q2"/>
    <mergeCell ref="T1:T2"/>
    <mergeCell ref="U1:U2"/>
    <mergeCell ref="E24:E25"/>
    <mergeCell ref="F24:F25"/>
    <mergeCell ref="H1:I1"/>
    <mergeCell ref="J1:K1"/>
    <mergeCell ref="R1:R2"/>
    <mergeCell ref="L24:L25"/>
    <mergeCell ref="A1:A2"/>
    <mergeCell ref="B1:B2"/>
    <mergeCell ref="C1:C2"/>
    <mergeCell ref="D1:D2"/>
    <mergeCell ref="D24:D25"/>
    <mergeCell ref="A24:A25"/>
    <mergeCell ref="B24:B2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User09</cp:lastModifiedBy>
  <cp:lastPrinted>2023-01-16T06:06:43Z</cp:lastPrinted>
  <dcterms:created xsi:type="dcterms:W3CDTF">2022-12-28T08:55:46Z</dcterms:created>
  <dcterms:modified xsi:type="dcterms:W3CDTF">2025-04-01T08:03:41Z</dcterms:modified>
</cp:coreProperties>
</file>