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отчетность(сем.,год)\2022-2023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C17" i="1"/>
  <c r="B17" i="1" l="1"/>
  <c r="B23" i="1"/>
  <c r="B24" i="1" l="1"/>
  <c r="L43" i="1" l="1"/>
  <c r="J43" i="1"/>
  <c r="H43" i="1"/>
  <c r="C67" i="1" l="1"/>
  <c r="D67" i="1"/>
  <c r="E67" i="1"/>
  <c r="F67" i="1"/>
  <c r="G67" i="1"/>
  <c r="H67" i="1"/>
  <c r="J67" i="1"/>
  <c r="L67" i="1"/>
  <c r="N67" i="1"/>
  <c r="P67" i="1"/>
  <c r="Q67" i="1"/>
  <c r="R67" i="1"/>
  <c r="S67" i="1"/>
  <c r="T67" i="1"/>
  <c r="B67" i="1"/>
  <c r="D63" i="1"/>
  <c r="E63" i="1"/>
  <c r="F63" i="1"/>
  <c r="G63" i="1"/>
  <c r="H63" i="1"/>
  <c r="J63" i="1"/>
  <c r="K63" i="1" s="1"/>
  <c r="L63" i="1"/>
  <c r="N63" i="1"/>
  <c r="O63" i="1" s="1"/>
  <c r="P63" i="1"/>
  <c r="Q63" i="1"/>
  <c r="R63" i="1"/>
  <c r="S63" i="1"/>
  <c r="T63" i="1"/>
  <c r="B63" i="1"/>
  <c r="C58" i="1"/>
  <c r="D58" i="1"/>
  <c r="E58" i="1"/>
  <c r="F58" i="1"/>
  <c r="G58" i="1"/>
  <c r="H58" i="1"/>
  <c r="J58" i="1"/>
  <c r="L58" i="1"/>
  <c r="N58" i="1"/>
  <c r="O58" i="1" s="1"/>
  <c r="P58" i="1"/>
  <c r="Q58" i="1"/>
  <c r="R58" i="1"/>
  <c r="S58" i="1"/>
  <c r="T58" i="1"/>
  <c r="B58" i="1"/>
  <c r="C53" i="1"/>
  <c r="D53" i="1"/>
  <c r="E53" i="1"/>
  <c r="F53" i="1"/>
  <c r="G53" i="1"/>
  <c r="H53" i="1"/>
  <c r="J53" i="1"/>
  <c r="L53" i="1"/>
  <c r="N53" i="1"/>
  <c r="P53" i="1"/>
  <c r="Q53" i="1"/>
  <c r="R53" i="1"/>
  <c r="S53" i="1"/>
  <c r="T53" i="1"/>
  <c r="B53" i="1"/>
  <c r="C48" i="1"/>
  <c r="D48" i="1"/>
  <c r="E48" i="1"/>
  <c r="F48" i="1"/>
  <c r="G48" i="1"/>
  <c r="H48" i="1"/>
  <c r="J48" i="1"/>
  <c r="L48" i="1"/>
  <c r="N48" i="1"/>
  <c r="P48" i="1"/>
  <c r="Q48" i="1"/>
  <c r="R48" i="1"/>
  <c r="S48" i="1"/>
  <c r="T48" i="1"/>
  <c r="B48" i="1"/>
  <c r="C43" i="1"/>
  <c r="D43" i="1"/>
  <c r="E43" i="1"/>
  <c r="F43" i="1"/>
  <c r="G43" i="1"/>
  <c r="N43" i="1"/>
  <c r="P43" i="1"/>
  <c r="Q43" i="1"/>
  <c r="R43" i="1"/>
  <c r="S43" i="1"/>
  <c r="T43" i="1"/>
  <c r="B43" i="1"/>
  <c r="C38" i="1"/>
  <c r="D38" i="1"/>
  <c r="E38" i="1"/>
  <c r="F38" i="1"/>
  <c r="G38" i="1"/>
  <c r="H38" i="1"/>
  <c r="J38" i="1"/>
  <c r="L38" i="1"/>
  <c r="N38" i="1"/>
  <c r="O38" i="1" s="1"/>
  <c r="P38" i="1"/>
  <c r="Q38" i="1"/>
  <c r="R38" i="1"/>
  <c r="S38" i="1"/>
  <c r="T38" i="1"/>
  <c r="B38" i="1"/>
  <c r="C31" i="1"/>
  <c r="D31" i="1"/>
  <c r="E31" i="1"/>
  <c r="F31" i="1"/>
  <c r="G31" i="1"/>
  <c r="H31" i="1"/>
  <c r="J31" i="1"/>
  <c r="L31" i="1"/>
  <c r="N31" i="1"/>
  <c r="O31" i="1" s="1"/>
  <c r="P31" i="1"/>
  <c r="Q31" i="1"/>
  <c r="R31" i="1"/>
  <c r="S31" i="1"/>
  <c r="B31" i="1"/>
  <c r="C23" i="1"/>
  <c r="D23" i="1"/>
  <c r="E23" i="1"/>
  <c r="F23" i="1"/>
  <c r="G23" i="1"/>
  <c r="H23" i="1"/>
  <c r="J23" i="1"/>
  <c r="L23" i="1"/>
  <c r="N23" i="1"/>
  <c r="P23" i="1"/>
  <c r="Q23" i="1"/>
  <c r="R23" i="1"/>
  <c r="S23" i="1"/>
  <c r="D17" i="1"/>
  <c r="E17" i="1"/>
  <c r="F17" i="1"/>
  <c r="G17" i="1"/>
  <c r="H17" i="1"/>
  <c r="J17" i="1"/>
  <c r="K17" i="1" s="1"/>
  <c r="L17" i="1"/>
  <c r="N17" i="1"/>
  <c r="O17" i="1" s="1"/>
  <c r="P17" i="1"/>
  <c r="Q17" i="1"/>
  <c r="S17" i="1"/>
  <c r="C12" i="1"/>
  <c r="D12" i="1"/>
  <c r="E12" i="1"/>
  <c r="F12" i="1"/>
  <c r="G12" i="1"/>
  <c r="H12" i="1"/>
  <c r="J12" i="1"/>
  <c r="L12" i="1"/>
  <c r="N12" i="1"/>
  <c r="P12" i="1"/>
  <c r="Q12" i="1"/>
  <c r="R12" i="1"/>
  <c r="S12" i="1"/>
  <c r="F7" i="1"/>
  <c r="G7" i="1"/>
  <c r="H7" i="1"/>
  <c r="J7" i="1"/>
  <c r="L7" i="1"/>
  <c r="N7" i="1"/>
  <c r="P7" i="1"/>
  <c r="Q7" i="1"/>
  <c r="R7" i="1"/>
  <c r="S7" i="1"/>
  <c r="C7" i="1"/>
  <c r="D7" i="1"/>
  <c r="E7" i="1"/>
  <c r="K38" i="1" l="1"/>
  <c r="O48" i="1"/>
  <c r="K48" i="1"/>
  <c r="O53" i="1"/>
  <c r="K53" i="1"/>
  <c r="O23" i="1"/>
  <c r="O12" i="1"/>
  <c r="K12" i="1"/>
  <c r="B68" i="1"/>
  <c r="O67" i="1"/>
  <c r="K67" i="1"/>
  <c r="K58" i="1"/>
  <c r="C24" i="1"/>
  <c r="T68" i="1"/>
  <c r="R68" i="1"/>
  <c r="P68" i="1"/>
  <c r="F68" i="1"/>
  <c r="D68" i="1"/>
  <c r="M63" i="1"/>
  <c r="I63" i="1"/>
  <c r="V63" i="1" s="1"/>
  <c r="S68" i="1"/>
  <c r="Q68" i="1"/>
  <c r="G68" i="1"/>
  <c r="E68" i="1"/>
  <c r="C68" i="1"/>
  <c r="R24" i="1"/>
  <c r="P24" i="1"/>
  <c r="D24" i="1"/>
  <c r="M17" i="1"/>
  <c r="I17" i="1"/>
  <c r="U17" i="1" s="1"/>
  <c r="S24" i="1"/>
  <c r="Q24" i="1"/>
  <c r="G24" i="1"/>
  <c r="M48" i="1"/>
  <c r="I48" i="1"/>
  <c r="V48" i="1" s="1"/>
  <c r="B59" i="1"/>
  <c r="B69" i="1" s="1"/>
  <c r="S59" i="1"/>
  <c r="Q59" i="1"/>
  <c r="G59" i="1"/>
  <c r="E59" i="1"/>
  <c r="C59" i="1"/>
  <c r="T59" i="1"/>
  <c r="R59" i="1"/>
  <c r="P59" i="1"/>
  <c r="M58" i="1"/>
  <c r="I58" i="1"/>
  <c r="F59" i="1"/>
  <c r="D59" i="1"/>
  <c r="F24" i="1"/>
  <c r="F69" i="1" s="1"/>
  <c r="N24" i="1"/>
  <c r="J24" i="1"/>
  <c r="K43" i="1"/>
  <c r="I43" i="1"/>
  <c r="M43" i="1"/>
  <c r="N59" i="1"/>
  <c r="J59" i="1"/>
  <c r="L68" i="1"/>
  <c r="H68" i="1"/>
  <c r="E24" i="1"/>
  <c r="M12" i="1"/>
  <c r="I12" i="1"/>
  <c r="M23" i="1"/>
  <c r="I23" i="1"/>
  <c r="L24" i="1"/>
  <c r="H24" i="1"/>
  <c r="M38" i="1"/>
  <c r="I38" i="1"/>
  <c r="O43" i="1"/>
  <c r="M53" i="1"/>
  <c r="I53" i="1"/>
  <c r="L59" i="1"/>
  <c r="H59" i="1"/>
  <c r="M67" i="1"/>
  <c r="I67" i="1"/>
  <c r="N68" i="1"/>
  <c r="J68" i="1"/>
  <c r="T69" i="1" l="1"/>
  <c r="U58" i="1"/>
  <c r="N69" i="1"/>
  <c r="L69" i="1"/>
  <c r="J69" i="1"/>
  <c r="H69" i="1"/>
  <c r="C69" i="1"/>
  <c r="C70" i="1"/>
  <c r="C25" i="1"/>
  <c r="K24" i="1" s="1"/>
  <c r="U63" i="1"/>
  <c r="O68" i="1"/>
  <c r="M68" i="1"/>
  <c r="V58" i="1"/>
  <c r="R69" i="1"/>
  <c r="E69" i="1"/>
  <c r="K68" i="1"/>
  <c r="I68" i="1"/>
  <c r="V68" i="1" s="1"/>
  <c r="U48" i="1"/>
  <c r="I59" i="1"/>
  <c r="V59" i="1" s="1"/>
  <c r="K59" i="1"/>
  <c r="D69" i="1"/>
  <c r="M59" i="1"/>
  <c r="O59" i="1"/>
  <c r="V17" i="1"/>
  <c r="P69" i="1"/>
  <c r="Q69" i="1"/>
  <c r="G69" i="1"/>
  <c r="S69" i="1"/>
  <c r="V38" i="1"/>
  <c r="U38" i="1"/>
  <c r="V23" i="1"/>
  <c r="U23" i="1"/>
  <c r="U12" i="1"/>
  <c r="V12" i="1"/>
  <c r="U43" i="1"/>
  <c r="V43" i="1"/>
  <c r="U67" i="1"/>
  <c r="V67" i="1"/>
  <c r="U53" i="1"/>
  <c r="V53" i="1"/>
  <c r="M24" i="1" l="1"/>
  <c r="O24" i="1"/>
  <c r="I24" i="1"/>
  <c r="V24" i="1" s="1"/>
  <c r="P70" i="1"/>
  <c r="O69" i="1"/>
  <c r="K69" i="1"/>
  <c r="M69" i="1"/>
  <c r="I69" i="1"/>
  <c r="V69" i="1" s="1"/>
  <c r="U68" i="1"/>
  <c r="U59" i="1"/>
  <c r="U24" i="1" l="1"/>
  <c r="U69" i="1"/>
</calcChain>
</file>

<file path=xl/sharedStrings.xml><?xml version="1.0" encoding="utf-8"?>
<sst xmlns="http://schemas.openxmlformats.org/spreadsheetml/2006/main" count="96" uniqueCount="78">
  <si>
    <t>класс</t>
  </si>
  <si>
    <t>Выбыло</t>
  </si>
  <si>
    <t>прибыло</t>
  </si>
  <si>
    <t>Внутренний перевод</t>
  </si>
  <si>
    <t>«2»</t>
  </si>
  <si>
    <t>«3»</t>
  </si>
  <si>
    <t>«4»</t>
  </si>
  <si>
    <t>«5»</t>
  </si>
  <si>
    <t>Н/А учащиеся</t>
  </si>
  <si>
    <t>мальчики</t>
  </si>
  <si>
    <t>девочки</t>
  </si>
  <si>
    <t>Обучение на дому</t>
  </si>
  <si>
    <t xml:space="preserve">Уровень </t>
  </si>
  <si>
    <t>Качество знаний</t>
  </si>
  <si>
    <t xml:space="preserve">Успеваемость </t>
  </si>
  <si>
    <t>выбыло</t>
  </si>
  <si>
    <t>Кол-во</t>
  </si>
  <si>
    <t>%</t>
  </si>
  <si>
    <t>1а</t>
  </si>
  <si>
    <t>1б</t>
  </si>
  <si>
    <t>1в</t>
  </si>
  <si>
    <t>1г</t>
  </si>
  <si>
    <t>Всего</t>
  </si>
  <si>
    <t>2а</t>
  </si>
  <si>
    <t>2б</t>
  </si>
  <si>
    <t>2в</t>
  </si>
  <si>
    <t>2г</t>
  </si>
  <si>
    <t>3а</t>
  </si>
  <si>
    <t>3б</t>
  </si>
  <si>
    <t>3в</t>
  </si>
  <si>
    <t>3г</t>
  </si>
  <si>
    <t>всего</t>
  </si>
  <si>
    <t>4а</t>
  </si>
  <si>
    <t>4б</t>
  </si>
  <si>
    <t>4в</t>
  </si>
  <si>
    <t>4д</t>
  </si>
  <si>
    <t>4е</t>
  </si>
  <si>
    <t xml:space="preserve">Итого </t>
  </si>
  <si>
    <t>Классы коррекции</t>
  </si>
  <si>
    <t>1е</t>
  </si>
  <si>
    <t>1д</t>
  </si>
  <si>
    <t>1к</t>
  </si>
  <si>
    <t>4к</t>
  </si>
  <si>
    <t>5а</t>
  </si>
  <si>
    <t>5б</t>
  </si>
  <si>
    <t>5в</t>
  </si>
  <si>
    <t>5г</t>
  </si>
  <si>
    <t>5к</t>
  </si>
  <si>
    <t>6а</t>
  </si>
  <si>
    <t>6к</t>
  </si>
  <si>
    <t>6в</t>
  </si>
  <si>
    <t>6г</t>
  </si>
  <si>
    <t>7а</t>
  </si>
  <si>
    <t>7б</t>
  </si>
  <si>
    <t>7г</t>
  </si>
  <si>
    <t>7к</t>
  </si>
  <si>
    <t xml:space="preserve">Всего </t>
  </si>
  <si>
    <t>8а</t>
  </si>
  <si>
    <t>8б</t>
  </si>
  <si>
    <t>8в</t>
  </si>
  <si>
    <t>8к</t>
  </si>
  <si>
    <t>9а</t>
  </si>
  <si>
    <t>9б</t>
  </si>
  <si>
    <t>9в</t>
  </si>
  <si>
    <t>9к</t>
  </si>
  <si>
    <t>10а</t>
  </si>
  <si>
    <t>10к</t>
  </si>
  <si>
    <t>10п</t>
  </si>
  <si>
    <t>11а</t>
  </si>
  <si>
    <t>11б</t>
  </si>
  <si>
    <t>11и</t>
  </si>
  <si>
    <t>итого</t>
  </si>
  <si>
    <t>всего
по школе</t>
  </si>
  <si>
    <t>На 09.01</t>
  </si>
  <si>
    <t>На 17.03</t>
  </si>
  <si>
    <t>"3"</t>
  </si>
  <si>
    <t>"5"</t>
  </si>
  <si>
    <t>"4"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</si>
</sst>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 wrapText="1"/>
    </xf>
    <xf numFmtId="1" fontId="9" fillId="0" borderId="1" xfId="0" applyNumberFormat="1" applyFont="1" applyBorder="1"/>
    <xf numFmtId="1" fontId="6" fillId="0" borderId="1" xfId="0" applyNumberFormat="1" applyFont="1" applyBorder="1" applyAlignment="1">
      <alignment vertical="center" wrapText="1"/>
    </xf>
    <xf numFmtId="0" fontId="9" fillId="0" borderId="1" xfId="0" applyFont="1" applyBorder="1"/>
    <xf numFmtId="0" fontId="9" fillId="0" borderId="0" xfId="0" applyFont="1"/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1" fontId="9" fillId="2" borderId="1" xfId="0" applyNumberFormat="1" applyFont="1" applyFill="1" applyBorder="1"/>
    <xf numFmtId="0" fontId="10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9" fillId="0" borderId="0" xfId="0" applyNumberFormat="1" applyFont="1"/>
    <xf numFmtId="1" fontId="11" fillId="2" borderId="1" xfId="0" applyNumberFormat="1" applyFont="1" applyFill="1" applyBorder="1"/>
    <xf numFmtId="1" fontId="11" fillId="0" borderId="1" xfId="0" applyNumberFormat="1" applyFont="1" applyBorder="1"/>
    <xf numFmtId="0" fontId="3" fillId="0" borderId="1" xfId="0" applyFont="1" applyBorder="1" applyAlignment="1">
      <alignment vertical="center" textRotation="90" wrapText="1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abSelected="1" zoomScale="96" zoomScaleNormal="96" workbookViewId="0">
      <selection activeCell="AC43" sqref="AC43"/>
    </sheetView>
  </sheetViews>
  <sheetFormatPr defaultRowHeight="15" x14ac:dyDescent="0.25"/>
  <cols>
    <col min="9" max="9" width="13.140625" bestFit="1" customWidth="1"/>
  </cols>
  <sheetData>
    <row r="1" spans="1:22" ht="15.75" thickBot="1" x14ac:dyDescent="0.3">
      <c r="A1" s="24" t="s">
        <v>0</v>
      </c>
      <c r="B1" s="24" t="s">
        <v>73</v>
      </c>
      <c r="C1" s="24" t="s">
        <v>74</v>
      </c>
      <c r="D1" s="24" t="s">
        <v>1</v>
      </c>
      <c r="E1" s="24" t="s">
        <v>2</v>
      </c>
      <c r="F1" s="29" t="s">
        <v>3</v>
      </c>
      <c r="G1" s="29"/>
      <c r="H1" s="27" t="s">
        <v>4</v>
      </c>
      <c r="I1" s="27"/>
      <c r="J1" s="27" t="s">
        <v>5</v>
      </c>
      <c r="K1" s="27"/>
      <c r="L1" s="27" t="s">
        <v>6</v>
      </c>
      <c r="M1" s="27"/>
      <c r="N1" s="27" t="s">
        <v>7</v>
      </c>
      <c r="O1" s="27"/>
      <c r="P1" s="24" t="s">
        <v>8</v>
      </c>
      <c r="Q1" s="28" t="s">
        <v>9</v>
      </c>
      <c r="R1" s="28" t="s">
        <v>10</v>
      </c>
      <c r="S1" s="24" t="s">
        <v>11</v>
      </c>
      <c r="T1" s="24" t="s">
        <v>12</v>
      </c>
      <c r="U1" s="24" t="s">
        <v>13</v>
      </c>
      <c r="V1" s="24" t="s">
        <v>14</v>
      </c>
    </row>
    <row r="2" spans="1:22" ht="31.5" customHeight="1" thickBot="1" x14ac:dyDescent="0.3">
      <c r="A2" s="24"/>
      <c r="B2" s="24"/>
      <c r="C2" s="24"/>
      <c r="D2" s="24"/>
      <c r="E2" s="24"/>
      <c r="F2" s="1" t="s">
        <v>15</v>
      </c>
      <c r="G2" s="1" t="s">
        <v>2</v>
      </c>
      <c r="H2" s="2" t="s">
        <v>16</v>
      </c>
      <c r="I2" s="3" t="s">
        <v>17</v>
      </c>
      <c r="J2" s="2" t="s">
        <v>16</v>
      </c>
      <c r="K2" s="3" t="s">
        <v>17</v>
      </c>
      <c r="L2" s="4"/>
      <c r="M2" s="4"/>
      <c r="N2" s="2" t="s">
        <v>16</v>
      </c>
      <c r="O2" s="3" t="s">
        <v>17</v>
      </c>
      <c r="P2" s="24"/>
      <c r="Q2" s="28"/>
      <c r="R2" s="28"/>
      <c r="S2" s="24"/>
      <c r="T2" s="24"/>
      <c r="U2" s="24"/>
      <c r="V2" s="24"/>
    </row>
    <row r="3" spans="1:22" ht="16.5" thickBot="1" x14ac:dyDescent="0.3">
      <c r="A3" s="6" t="s">
        <v>18</v>
      </c>
      <c r="B3" s="6">
        <v>32</v>
      </c>
      <c r="C3" s="6">
        <v>32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>
        <v>15</v>
      </c>
      <c r="R3" s="6">
        <v>17</v>
      </c>
      <c r="S3" s="6"/>
      <c r="T3" s="6"/>
      <c r="U3" s="6"/>
      <c r="V3" s="6"/>
    </row>
    <row r="4" spans="1:22" ht="16.5" thickBot="1" x14ac:dyDescent="0.3">
      <c r="A4" s="6" t="s">
        <v>19</v>
      </c>
      <c r="B4" s="6">
        <v>27</v>
      </c>
      <c r="C4" s="6">
        <v>28</v>
      </c>
      <c r="D4" s="6"/>
      <c r="E4" s="6">
        <v>1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>
        <v>13</v>
      </c>
      <c r="R4" s="6">
        <v>15</v>
      </c>
      <c r="S4" s="6"/>
      <c r="T4" s="6"/>
      <c r="U4" s="6"/>
      <c r="V4" s="6"/>
    </row>
    <row r="5" spans="1:22" ht="16.5" thickBot="1" x14ac:dyDescent="0.3">
      <c r="A5" s="6" t="s">
        <v>20</v>
      </c>
      <c r="B5" s="6">
        <v>27</v>
      </c>
      <c r="C5" s="6">
        <v>28</v>
      </c>
      <c r="D5" s="6"/>
      <c r="E5" s="6">
        <v>1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>
        <v>15</v>
      </c>
      <c r="R5" s="6">
        <v>13</v>
      </c>
      <c r="S5" s="6"/>
      <c r="T5" s="6"/>
      <c r="U5" s="6"/>
      <c r="V5" s="6"/>
    </row>
    <row r="6" spans="1:22" ht="16.5" thickBot="1" x14ac:dyDescent="0.3">
      <c r="A6" s="6" t="s">
        <v>21</v>
      </c>
      <c r="B6" s="6">
        <v>28</v>
      </c>
      <c r="C6" s="6">
        <v>28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v>13</v>
      </c>
      <c r="R6" s="6">
        <v>15</v>
      </c>
      <c r="S6" s="6">
        <v>1</v>
      </c>
      <c r="T6" s="6"/>
      <c r="U6" s="6"/>
      <c r="V6" s="6"/>
    </row>
    <row r="7" spans="1:22" ht="16.5" thickBot="1" x14ac:dyDescent="0.3">
      <c r="A7" s="13" t="s">
        <v>22</v>
      </c>
      <c r="B7" s="14">
        <v>114</v>
      </c>
      <c r="C7" s="14">
        <f>SUM(C3:C6)</f>
        <v>116</v>
      </c>
      <c r="D7" s="14">
        <f t="shared" ref="D7:F7" si="0">SUM(D3:D6)</f>
        <v>0</v>
      </c>
      <c r="E7" s="14">
        <f t="shared" si="0"/>
        <v>2</v>
      </c>
      <c r="F7" s="14">
        <f t="shared" si="0"/>
        <v>0</v>
      </c>
      <c r="G7" s="14">
        <f t="shared" ref="G7" si="1">SUM(G3:G6)</f>
        <v>0</v>
      </c>
      <c r="H7" s="14">
        <f t="shared" ref="H7" si="2">SUM(H3:H6)</f>
        <v>0</v>
      </c>
      <c r="I7" s="14"/>
      <c r="J7" s="14">
        <f t="shared" ref="J7" si="3">SUM(J3:J6)</f>
        <v>0</v>
      </c>
      <c r="K7" s="14"/>
      <c r="L7" s="14">
        <f t="shared" ref="L7" si="4">SUM(L3:L6)</f>
        <v>0</v>
      </c>
      <c r="M7" s="14"/>
      <c r="N7" s="14">
        <f t="shared" ref="N7" si="5">SUM(N3:N6)</f>
        <v>0</v>
      </c>
      <c r="O7" s="14"/>
      <c r="P7" s="14">
        <f t="shared" ref="P7" si="6">SUM(P3:P6)</f>
        <v>0</v>
      </c>
      <c r="Q7" s="14">
        <f t="shared" ref="Q7:R7" si="7">SUM(Q3:Q6)</f>
        <v>56</v>
      </c>
      <c r="R7" s="14">
        <f t="shared" si="7"/>
        <v>60</v>
      </c>
      <c r="S7" s="14">
        <f t="shared" ref="S7" si="8">SUM(S3:S6)</f>
        <v>1</v>
      </c>
      <c r="T7" s="14"/>
      <c r="U7" s="14"/>
      <c r="V7" s="14"/>
    </row>
    <row r="8" spans="1:22" ht="16.5" thickBot="1" x14ac:dyDescent="0.3">
      <c r="A8" s="6" t="s">
        <v>23</v>
      </c>
      <c r="B8" s="6">
        <v>31</v>
      </c>
      <c r="C8" s="6">
        <v>32</v>
      </c>
      <c r="D8" s="6"/>
      <c r="E8" s="6">
        <v>1</v>
      </c>
      <c r="F8" s="6"/>
      <c r="G8" s="6"/>
      <c r="H8" s="6">
        <v>0</v>
      </c>
      <c r="I8" s="6">
        <v>0</v>
      </c>
      <c r="J8" s="6">
        <v>4</v>
      </c>
      <c r="K8" s="6">
        <v>12</v>
      </c>
      <c r="L8" s="6">
        <v>16</v>
      </c>
      <c r="M8" s="6">
        <v>50</v>
      </c>
      <c r="N8" s="6">
        <v>12</v>
      </c>
      <c r="O8" s="6">
        <v>38</v>
      </c>
      <c r="P8" s="6"/>
      <c r="Q8" s="6">
        <v>17</v>
      </c>
      <c r="R8" s="6">
        <v>15</v>
      </c>
      <c r="S8" s="6"/>
      <c r="T8" s="6"/>
      <c r="U8" s="6">
        <v>88</v>
      </c>
      <c r="V8" s="6">
        <v>100</v>
      </c>
    </row>
    <row r="9" spans="1:22" ht="16.5" thickBot="1" x14ac:dyDescent="0.3">
      <c r="A9" s="6" t="s">
        <v>24</v>
      </c>
      <c r="B9" s="6">
        <v>32</v>
      </c>
      <c r="C9" s="6">
        <v>32</v>
      </c>
      <c r="D9" s="6"/>
      <c r="E9" s="6"/>
      <c r="F9" s="6"/>
      <c r="G9" s="6"/>
      <c r="H9" s="6">
        <v>0</v>
      </c>
      <c r="I9" s="6">
        <v>0</v>
      </c>
      <c r="J9" s="6">
        <v>5</v>
      </c>
      <c r="K9" s="6">
        <v>16</v>
      </c>
      <c r="L9" s="6">
        <v>17</v>
      </c>
      <c r="M9" s="6">
        <v>53</v>
      </c>
      <c r="N9" s="6">
        <v>10</v>
      </c>
      <c r="O9" s="6">
        <v>31</v>
      </c>
      <c r="P9" s="6"/>
      <c r="Q9" s="6">
        <v>19</v>
      </c>
      <c r="R9" s="6">
        <v>13</v>
      </c>
      <c r="S9" s="6"/>
      <c r="T9" s="6"/>
      <c r="U9" s="6">
        <v>84</v>
      </c>
      <c r="V9" s="6">
        <v>100</v>
      </c>
    </row>
    <row r="10" spans="1:22" ht="16.5" thickBot="1" x14ac:dyDescent="0.3">
      <c r="A10" s="6" t="s">
        <v>25</v>
      </c>
      <c r="B10" s="6">
        <v>32</v>
      </c>
      <c r="C10" s="6">
        <v>32</v>
      </c>
      <c r="D10" s="6"/>
      <c r="E10" s="6"/>
      <c r="F10" s="6"/>
      <c r="G10" s="6"/>
      <c r="H10" s="6">
        <v>0</v>
      </c>
      <c r="I10" s="6">
        <v>0</v>
      </c>
      <c r="J10" s="6">
        <v>9</v>
      </c>
      <c r="K10" s="6">
        <v>28</v>
      </c>
      <c r="L10" s="6">
        <v>17</v>
      </c>
      <c r="M10" s="6">
        <v>53</v>
      </c>
      <c r="N10" s="6">
        <v>6</v>
      </c>
      <c r="O10" s="6">
        <v>19</v>
      </c>
      <c r="P10" s="6"/>
      <c r="Q10" s="6">
        <v>13</v>
      </c>
      <c r="R10" s="6">
        <v>19</v>
      </c>
      <c r="S10" s="6"/>
      <c r="T10" s="6"/>
      <c r="U10" s="6">
        <v>72</v>
      </c>
      <c r="V10" s="6">
        <v>100</v>
      </c>
    </row>
    <row r="11" spans="1:22" ht="16.5" thickBot="1" x14ac:dyDescent="0.3">
      <c r="A11" s="6" t="s">
        <v>26</v>
      </c>
      <c r="B11" s="6">
        <v>32</v>
      </c>
      <c r="C11" s="6">
        <v>31</v>
      </c>
      <c r="D11" s="6">
        <v>1</v>
      </c>
      <c r="E11" s="6"/>
      <c r="F11" s="6"/>
      <c r="G11" s="6"/>
      <c r="H11" s="6">
        <v>0</v>
      </c>
      <c r="I11" s="6">
        <v>0</v>
      </c>
      <c r="J11" s="6">
        <v>7</v>
      </c>
      <c r="K11" s="6">
        <v>23</v>
      </c>
      <c r="L11" s="6">
        <v>16</v>
      </c>
      <c r="M11" s="6">
        <v>52</v>
      </c>
      <c r="N11" s="6">
        <v>8</v>
      </c>
      <c r="O11" s="6">
        <v>25</v>
      </c>
      <c r="P11" s="6"/>
      <c r="Q11" s="6">
        <v>19</v>
      </c>
      <c r="R11" s="6">
        <v>12</v>
      </c>
      <c r="S11" s="6"/>
      <c r="T11" s="6"/>
      <c r="U11" s="6">
        <v>77</v>
      </c>
      <c r="V11" s="6">
        <v>100</v>
      </c>
    </row>
    <row r="12" spans="1:22" ht="16.5" thickBot="1" x14ac:dyDescent="0.3">
      <c r="A12" s="14" t="s">
        <v>22</v>
      </c>
      <c r="B12" s="14">
        <v>127</v>
      </c>
      <c r="C12" s="14">
        <f t="shared" ref="C12:S12" si="9">SUM(C8:C11)</f>
        <v>127</v>
      </c>
      <c r="D12" s="14">
        <f t="shared" si="9"/>
        <v>1</v>
      </c>
      <c r="E12" s="14">
        <f t="shared" si="9"/>
        <v>1</v>
      </c>
      <c r="F12" s="14">
        <f t="shared" si="9"/>
        <v>0</v>
      </c>
      <c r="G12" s="14">
        <f t="shared" si="9"/>
        <v>0</v>
      </c>
      <c r="H12" s="14">
        <f t="shared" si="9"/>
        <v>0</v>
      </c>
      <c r="I12" s="14">
        <f>H12/$C$12*100</f>
        <v>0</v>
      </c>
      <c r="J12" s="14">
        <f t="shared" si="9"/>
        <v>25</v>
      </c>
      <c r="K12" s="15">
        <f>J12/$C$12*100</f>
        <v>19.685039370078741</v>
      </c>
      <c r="L12" s="14">
        <f t="shared" si="9"/>
        <v>66</v>
      </c>
      <c r="M12" s="15">
        <f>L12/$C$12*100</f>
        <v>51.968503937007867</v>
      </c>
      <c r="N12" s="14">
        <f t="shared" si="9"/>
        <v>36</v>
      </c>
      <c r="O12" s="15">
        <f>N12/$C$12*100</f>
        <v>28.346456692913385</v>
      </c>
      <c r="P12" s="14">
        <f t="shared" si="9"/>
        <v>0</v>
      </c>
      <c r="Q12" s="14">
        <f t="shared" si="9"/>
        <v>68</v>
      </c>
      <c r="R12" s="14">
        <f t="shared" si="9"/>
        <v>59</v>
      </c>
      <c r="S12" s="14">
        <f t="shared" si="9"/>
        <v>0</v>
      </c>
      <c r="T12" s="14"/>
      <c r="U12" s="22">
        <f>100-I12-K12</f>
        <v>80.314960629921259</v>
      </c>
      <c r="V12" s="14">
        <f>100-I12</f>
        <v>100</v>
      </c>
    </row>
    <row r="13" spans="1:22" ht="16.5" thickBot="1" x14ac:dyDescent="0.3">
      <c r="A13" s="6" t="s">
        <v>27</v>
      </c>
      <c r="B13" s="6">
        <v>26</v>
      </c>
      <c r="C13" s="6">
        <v>27</v>
      </c>
      <c r="D13" s="6"/>
      <c r="E13" s="6">
        <v>1</v>
      </c>
      <c r="F13" s="6"/>
      <c r="G13" s="6"/>
      <c r="H13" s="6">
        <v>2</v>
      </c>
      <c r="I13" s="6">
        <v>7</v>
      </c>
      <c r="J13" s="6">
        <v>8</v>
      </c>
      <c r="K13" s="6">
        <v>30</v>
      </c>
      <c r="L13" s="6">
        <v>11</v>
      </c>
      <c r="M13" s="6">
        <v>41</v>
      </c>
      <c r="N13" s="6">
        <v>6</v>
      </c>
      <c r="O13" s="6">
        <v>22</v>
      </c>
      <c r="P13" s="6"/>
      <c r="Q13" s="6">
        <v>15</v>
      </c>
      <c r="R13" s="6">
        <v>12</v>
      </c>
      <c r="S13" s="6"/>
      <c r="T13" s="6"/>
      <c r="U13" s="6">
        <v>63</v>
      </c>
      <c r="V13" s="6">
        <v>93</v>
      </c>
    </row>
    <row r="14" spans="1:22" ht="16.5" thickBot="1" x14ac:dyDescent="0.3">
      <c r="A14" s="6" t="s">
        <v>28</v>
      </c>
      <c r="B14" s="6">
        <v>28</v>
      </c>
      <c r="C14" s="6">
        <v>28</v>
      </c>
      <c r="D14" s="6"/>
      <c r="E14" s="6"/>
      <c r="F14" s="6"/>
      <c r="G14" s="6"/>
      <c r="H14" s="6">
        <v>1</v>
      </c>
      <c r="I14" s="6">
        <v>3</v>
      </c>
      <c r="J14" s="6">
        <v>3</v>
      </c>
      <c r="K14" s="6">
        <v>11</v>
      </c>
      <c r="L14" s="6">
        <v>16</v>
      </c>
      <c r="M14" s="6">
        <v>57</v>
      </c>
      <c r="N14" s="6">
        <v>8</v>
      </c>
      <c r="O14" s="6">
        <v>29</v>
      </c>
      <c r="P14" s="6"/>
      <c r="Q14" s="6">
        <v>12</v>
      </c>
      <c r="R14" s="6">
        <v>16</v>
      </c>
      <c r="S14" s="6"/>
      <c r="T14" s="6"/>
      <c r="U14" s="6">
        <v>86</v>
      </c>
      <c r="V14" s="6">
        <v>97</v>
      </c>
    </row>
    <row r="15" spans="1:22" ht="16.5" thickBot="1" x14ac:dyDescent="0.3">
      <c r="A15" s="6" t="s">
        <v>30</v>
      </c>
      <c r="B15" s="6">
        <v>26</v>
      </c>
      <c r="C15" s="6">
        <v>27</v>
      </c>
      <c r="D15" s="6"/>
      <c r="E15" s="6">
        <v>1</v>
      </c>
      <c r="F15" s="6"/>
      <c r="G15" s="6"/>
      <c r="H15" s="6">
        <v>2</v>
      </c>
      <c r="I15" s="6">
        <v>4</v>
      </c>
      <c r="J15" s="6">
        <v>7</v>
      </c>
      <c r="K15" s="6">
        <v>26</v>
      </c>
      <c r="L15" s="6">
        <v>6</v>
      </c>
      <c r="M15" s="6">
        <v>22</v>
      </c>
      <c r="N15" s="6">
        <v>13</v>
      </c>
      <c r="O15" s="6">
        <v>48</v>
      </c>
      <c r="P15" s="6"/>
      <c r="Q15" s="6">
        <v>8</v>
      </c>
      <c r="R15" s="6">
        <v>19</v>
      </c>
      <c r="S15" s="6">
        <v>1</v>
      </c>
      <c r="T15" s="6" t="s">
        <v>75</v>
      </c>
      <c r="U15" s="6">
        <v>70</v>
      </c>
      <c r="V15" s="6">
        <v>96</v>
      </c>
    </row>
    <row r="16" spans="1:22" ht="16.5" thickBot="1" x14ac:dyDescent="0.3">
      <c r="A16" s="6" t="s">
        <v>29</v>
      </c>
      <c r="B16" s="6">
        <v>27</v>
      </c>
      <c r="C16" s="6">
        <v>27</v>
      </c>
      <c r="D16" s="6"/>
      <c r="E16" s="6"/>
      <c r="F16" s="6"/>
      <c r="G16" s="6"/>
      <c r="H16" s="6">
        <v>0</v>
      </c>
      <c r="I16" s="6">
        <v>0</v>
      </c>
      <c r="J16" s="6">
        <v>4</v>
      </c>
      <c r="K16" s="6">
        <v>15</v>
      </c>
      <c r="L16" s="6">
        <v>10</v>
      </c>
      <c r="M16" s="6">
        <v>37</v>
      </c>
      <c r="N16" s="6">
        <v>13</v>
      </c>
      <c r="O16" s="6">
        <v>48</v>
      </c>
      <c r="P16" s="6"/>
      <c r="Q16" s="6">
        <v>12</v>
      </c>
      <c r="R16" s="6">
        <v>15</v>
      </c>
      <c r="S16" s="6"/>
      <c r="T16" s="6"/>
      <c r="U16" s="6">
        <v>85</v>
      </c>
      <c r="V16" s="6">
        <v>100</v>
      </c>
    </row>
    <row r="17" spans="1:22" ht="16.5" thickBot="1" x14ac:dyDescent="0.3">
      <c r="A17" s="14" t="s">
        <v>31</v>
      </c>
      <c r="B17" s="14">
        <f>SUM(B13:B16)</f>
        <v>107</v>
      </c>
      <c r="C17" s="14">
        <f>SUM(C13:C16)</f>
        <v>109</v>
      </c>
      <c r="D17" s="14">
        <f t="shared" ref="D17:S17" si="10">SUM(D13:D16)</f>
        <v>0</v>
      </c>
      <c r="E17" s="14">
        <f t="shared" si="10"/>
        <v>2</v>
      </c>
      <c r="F17" s="14">
        <f t="shared" si="10"/>
        <v>0</v>
      </c>
      <c r="G17" s="14">
        <f t="shared" si="10"/>
        <v>0</v>
      </c>
      <c r="H17" s="14">
        <f t="shared" si="10"/>
        <v>5</v>
      </c>
      <c r="I17" s="15">
        <f>H17/$C$17*100</f>
        <v>4.5871559633027523</v>
      </c>
      <c r="J17" s="14">
        <f t="shared" si="10"/>
        <v>22</v>
      </c>
      <c r="K17" s="15">
        <f>J17/$C$17*100</f>
        <v>20.183486238532112</v>
      </c>
      <c r="L17" s="14">
        <f t="shared" si="10"/>
        <v>43</v>
      </c>
      <c r="M17" s="15">
        <f>L17/$C$17*100</f>
        <v>39.449541284403672</v>
      </c>
      <c r="N17" s="14">
        <f t="shared" si="10"/>
        <v>40</v>
      </c>
      <c r="O17" s="15">
        <f>N17/$C$17*100</f>
        <v>36.697247706422019</v>
      </c>
      <c r="P17" s="14">
        <f t="shared" si="10"/>
        <v>0</v>
      </c>
      <c r="Q17" s="14">
        <f t="shared" si="10"/>
        <v>47</v>
      </c>
      <c r="R17" s="14"/>
      <c r="S17" s="14">
        <f t="shared" si="10"/>
        <v>1</v>
      </c>
      <c r="T17" s="14"/>
      <c r="U17" s="22">
        <f>100-I17-K17</f>
        <v>75.22935779816514</v>
      </c>
      <c r="V17" s="15">
        <f>100-I17</f>
        <v>95.412844036697251</v>
      </c>
    </row>
    <row r="18" spans="1:22" ht="16.5" thickBot="1" x14ac:dyDescent="0.3">
      <c r="A18" s="6" t="s">
        <v>32</v>
      </c>
      <c r="B18" s="6">
        <v>30</v>
      </c>
      <c r="C18" s="6">
        <v>30</v>
      </c>
      <c r="D18" s="6"/>
      <c r="E18" s="6"/>
      <c r="F18" s="6"/>
      <c r="G18" s="6"/>
      <c r="H18" s="6">
        <v>0</v>
      </c>
      <c r="I18" s="6">
        <v>0</v>
      </c>
      <c r="J18" s="6">
        <v>10</v>
      </c>
      <c r="K18" s="6">
        <v>33</v>
      </c>
      <c r="L18" s="6">
        <v>16</v>
      </c>
      <c r="M18" s="6">
        <v>54</v>
      </c>
      <c r="N18" s="6">
        <v>4</v>
      </c>
      <c r="O18" s="6">
        <v>13</v>
      </c>
      <c r="P18" s="6"/>
      <c r="Q18" s="6">
        <v>19</v>
      </c>
      <c r="R18" s="6">
        <v>11</v>
      </c>
      <c r="S18" s="6"/>
      <c r="T18" s="6"/>
      <c r="U18" s="6">
        <v>67</v>
      </c>
      <c r="V18" s="6">
        <v>100</v>
      </c>
    </row>
    <row r="19" spans="1:22" ht="16.5" thickBot="1" x14ac:dyDescent="0.3">
      <c r="A19" s="6" t="s">
        <v>33</v>
      </c>
      <c r="B19" s="6">
        <v>26</v>
      </c>
      <c r="C19" s="6">
        <v>26</v>
      </c>
      <c r="D19" s="6"/>
      <c r="E19" s="6"/>
      <c r="F19" s="6"/>
      <c r="G19" s="6"/>
      <c r="H19" s="6">
        <v>0</v>
      </c>
      <c r="I19" s="6">
        <v>0</v>
      </c>
      <c r="J19" s="6">
        <v>7</v>
      </c>
      <c r="K19" s="6">
        <v>27</v>
      </c>
      <c r="L19" s="6">
        <v>11</v>
      </c>
      <c r="M19" s="6">
        <v>42</v>
      </c>
      <c r="N19" s="6">
        <v>8</v>
      </c>
      <c r="O19" s="6">
        <v>31</v>
      </c>
      <c r="P19" s="6"/>
      <c r="Q19" s="6"/>
      <c r="R19" s="6">
        <v>26</v>
      </c>
      <c r="S19" s="6"/>
      <c r="T19" s="6"/>
      <c r="U19" s="6">
        <v>73</v>
      </c>
      <c r="V19" s="6">
        <v>100</v>
      </c>
    </row>
    <row r="20" spans="1:22" ht="16.5" thickBot="1" x14ac:dyDescent="0.3">
      <c r="A20" s="6" t="s">
        <v>34</v>
      </c>
      <c r="B20" s="6">
        <v>34</v>
      </c>
      <c r="C20" s="6">
        <v>34</v>
      </c>
      <c r="D20" s="6">
        <v>1</v>
      </c>
      <c r="E20" s="6">
        <v>1</v>
      </c>
      <c r="F20" s="6"/>
      <c r="G20" s="6"/>
      <c r="H20" s="6">
        <v>0</v>
      </c>
      <c r="I20" s="6">
        <v>0</v>
      </c>
      <c r="J20" s="6">
        <v>3</v>
      </c>
      <c r="K20" s="6">
        <v>9</v>
      </c>
      <c r="L20" s="6">
        <v>17</v>
      </c>
      <c r="M20" s="6">
        <v>50</v>
      </c>
      <c r="N20" s="6">
        <v>13</v>
      </c>
      <c r="O20" s="6">
        <v>38</v>
      </c>
      <c r="P20" s="6">
        <v>1</v>
      </c>
      <c r="Q20" s="6">
        <v>19</v>
      </c>
      <c r="R20" s="6">
        <v>15</v>
      </c>
      <c r="S20" s="6"/>
      <c r="T20" s="6"/>
      <c r="U20" s="6">
        <v>88</v>
      </c>
      <c r="V20" s="6">
        <v>97</v>
      </c>
    </row>
    <row r="21" spans="1:22" ht="16.5" thickBot="1" x14ac:dyDescent="0.3">
      <c r="A21" s="6" t="s">
        <v>35</v>
      </c>
      <c r="B21" s="6">
        <v>31</v>
      </c>
      <c r="C21" s="6">
        <v>32</v>
      </c>
      <c r="D21" s="6"/>
      <c r="E21" s="6">
        <v>1</v>
      </c>
      <c r="F21" s="6"/>
      <c r="G21" s="6"/>
      <c r="H21" s="6">
        <v>0</v>
      </c>
      <c r="I21" s="6">
        <v>0</v>
      </c>
      <c r="J21" s="6">
        <v>10</v>
      </c>
      <c r="K21" s="6">
        <v>32</v>
      </c>
      <c r="L21" s="6">
        <v>15</v>
      </c>
      <c r="M21" s="6">
        <v>46</v>
      </c>
      <c r="N21" s="6">
        <v>7</v>
      </c>
      <c r="O21" s="6">
        <v>22</v>
      </c>
      <c r="P21" s="6"/>
      <c r="Q21" s="6">
        <v>17</v>
      </c>
      <c r="R21" s="6">
        <v>15</v>
      </c>
      <c r="S21" s="6"/>
      <c r="T21" s="6"/>
      <c r="U21" s="6">
        <v>68</v>
      </c>
      <c r="V21" s="6">
        <v>100</v>
      </c>
    </row>
    <row r="22" spans="1:22" ht="16.5" thickBot="1" x14ac:dyDescent="0.3">
      <c r="A22" s="6" t="s">
        <v>36</v>
      </c>
      <c r="B22" s="6">
        <v>31</v>
      </c>
      <c r="C22" s="6">
        <v>32</v>
      </c>
      <c r="D22" s="6">
        <v>1</v>
      </c>
      <c r="E22" s="6">
        <v>2</v>
      </c>
      <c r="F22" s="6"/>
      <c r="G22" s="6"/>
      <c r="H22" s="6">
        <v>1</v>
      </c>
      <c r="I22" s="6">
        <v>3</v>
      </c>
      <c r="J22" s="6">
        <v>7</v>
      </c>
      <c r="K22" s="6">
        <v>22</v>
      </c>
      <c r="L22" s="6">
        <v>19</v>
      </c>
      <c r="M22" s="6">
        <v>59</v>
      </c>
      <c r="N22" s="6">
        <v>5</v>
      </c>
      <c r="O22" s="6">
        <v>16</v>
      </c>
      <c r="P22" s="6"/>
      <c r="Q22" s="6">
        <v>15</v>
      </c>
      <c r="R22" s="6">
        <v>17</v>
      </c>
      <c r="S22" s="6"/>
      <c r="T22" s="6"/>
      <c r="U22" s="6">
        <v>75</v>
      </c>
      <c r="V22" s="6">
        <v>97</v>
      </c>
    </row>
    <row r="23" spans="1:22" ht="16.5" thickBot="1" x14ac:dyDescent="0.3">
      <c r="A23" s="17" t="s">
        <v>22</v>
      </c>
      <c r="B23" s="14">
        <f>SUM(B18:B22)</f>
        <v>152</v>
      </c>
      <c r="C23" s="14">
        <f t="shared" ref="C23:S23" si="11">SUM(C18:C22)</f>
        <v>154</v>
      </c>
      <c r="D23" s="14">
        <f t="shared" si="11"/>
        <v>2</v>
      </c>
      <c r="E23" s="14">
        <f t="shared" si="11"/>
        <v>4</v>
      </c>
      <c r="F23" s="14">
        <f t="shared" si="11"/>
        <v>0</v>
      </c>
      <c r="G23" s="14">
        <f t="shared" si="11"/>
        <v>0</v>
      </c>
      <c r="H23" s="14">
        <f t="shared" si="11"/>
        <v>1</v>
      </c>
      <c r="I23" s="15">
        <f>H23/$C$23*100</f>
        <v>0.64935064935064934</v>
      </c>
      <c r="J23" s="14">
        <f t="shared" si="11"/>
        <v>37</v>
      </c>
      <c r="K23" s="15"/>
      <c r="L23" s="14">
        <f t="shared" si="11"/>
        <v>78</v>
      </c>
      <c r="M23" s="15">
        <f>L23/$C$23*100</f>
        <v>50.649350649350644</v>
      </c>
      <c r="N23" s="14">
        <f t="shared" si="11"/>
        <v>37</v>
      </c>
      <c r="O23" s="15">
        <f>N23/$C$23*100</f>
        <v>24.025974025974026</v>
      </c>
      <c r="P23" s="14">
        <f t="shared" si="11"/>
        <v>1</v>
      </c>
      <c r="Q23" s="14">
        <f t="shared" si="11"/>
        <v>70</v>
      </c>
      <c r="R23" s="14">
        <f t="shared" si="11"/>
        <v>84</v>
      </c>
      <c r="S23" s="14">
        <f t="shared" si="11"/>
        <v>0</v>
      </c>
      <c r="T23" s="14"/>
      <c r="U23" s="22">
        <f>100-I23-K23</f>
        <v>99.350649350649348</v>
      </c>
      <c r="V23" s="15">
        <f>100-I23</f>
        <v>99.350649350649348</v>
      </c>
    </row>
    <row r="24" spans="1:22" ht="16.5" thickBot="1" x14ac:dyDescent="0.3">
      <c r="A24" s="26" t="s">
        <v>37</v>
      </c>
      <c r="B24" s="25">
        <f>SUM(B23,B17,B12,B7)</f>
        <v>500</v>
      </c>
      <c r="C24" s="14">
        <f>SUM(C23,C17,C12,C7)</f>
        <v>506</v>
      </c>
      <c r="D24" s="25">
        <f>SUM(D23,D17,D12,D7)</f>
        <v>3</v>
      </c>
      <c r="E24" s="25">
        <f t="shared" ref="E24:S24" si="12">SUM(E23,E17,E12,E7)</f>
        <v>9</v>
      </c>
      <c r="F24" s="25">
        <f t="shared" si="12"/>
        <v>0</v>
      </c>
      <c r="G24" s="25">
        <f t="shared" si="12"/>
        <v>0</v>
      </c>
      <c r="H24" s="25">
        <f t="shared" si="12"/>
        <v>6</v>
      </c>
      <c r="I24" s="30">
        <f>H24/$C$25*100</f>
        <v>1.5384615384615385</v>
      </c>
      <c r="J24" s="25">
        <f t="shared" si="12"/>
        <v>84</v>
      </c>
      <c r="K24" s="30">
        <f>J24/$C$25*100</f>
        <v>21.53846153846154</v>
      </c>
      <c r="L24" s="25">
        <f t="shared" si="12"/>
        <v>187</v>
      </c>
      <c r="M24" s="30">
        <f>L24/$C$25*100</f>
        <v>47.948717948717949</v>
      </c>
      <c r="N24" s="25">
        <f t="shared" si="12"/>
        <v>113</v>
      </c>
      <c r="O24" s="30">
        <f>N24/$C$25*100</f>
        <v>28.974358974358978</v>
      </c>
      <c r="P24" s="25">
        <f t="shared" si="12"/>
        <v>1</v>
      </c>
      <c r="Q24" s="25">
        <f t="shared" si="12"/>
        <v>241</v>
      </c>
      <c r="R24" s="25">
        <f t="shared" si="12"/>
        <v>203</v>
      </c>
      <c r="S24" s="25">
        <f t="shared" si="12"/>
        <v>2</v>
      </c>
      <c r="T24" s="25"/>
      <c r="U24" s="30">
        <f>100-I24-K24</f>
        <v>76.923076923076934</v>
      </c>
      <c r="V24" s="30">
        <f>100-I24</f>
        <v>98.461538461538467</v>
      </c>
    </row>
    <row r="25" spans="1:22" ht="16.5" thickBot="1" x14ac:dyDescent="0.3">
      <c r="A25" s="26"/>
      <c r="B25" s="25"/>
      <c r="C25" s="14">
        <f>C24-C7</f>
        <v>390</v>
      </c>
      <c r="D25" s="25"/>
      <c r="E25" s="25"/>
      <c r="F25" s="25"/>
      <c r="G25" s="25"/>
      <c r="H25" s="25"/>
      <c r="I25" s="30"/>
      <c r="J25" s="25"/>
      <c r="K25" s="30"/>
      <c r="L25" s="25"/>
      <c r="M25" s="30"/>
      <c r="N25" s="25"/>
      <c r="O25" s="30"/>
      <c r="P25" s="25"/>
      <c r="Q25" s="25"/>
      <c r="R25" s="25"/>
      <c r="S25" s="25"/>
      <c r="T25" s="25"/>
      <c r="U25" s="30"/>
      <c r="V25" s="30"/>
    </row>
    <row r="26" spans="1:22" ht="16.5" thickBot="1" x14ac:dyDescent="0.3">
      <c r="A26" s="31" t="s">
        <v>38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27" spans="1:22" ht="16.5" thickBot="1" x14ac:dyDescent="0.3">
      <c r="A27" s="6" t="s">
        <v>39</v>
      </c>
      <c r="B27" s="6">
        <v>12</v>
      </c>
      <c r="C27" s="6">
        <v>12</v>
      </c>
      <c r="D27" s="6">
        <v>1</v>
      </c>
      <c r="E27" s="6">
        <v>1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>
        <v>10</v>
      </c>
      <c r="R27" s="6">
        <v>2</v>
      </c>
      <c r="S27" s="6"/>
      <c r="T27" s="6"/>
      <c r="U27" s="6"/>
      <c r="V27" s="6"/>
    </row>
    <row r="28" spans="1:22" ht="16.5" thickBot="1" x14ac:dyDescent="0.3">
      <c r="A28" s="6" t="s">
        <v>40</v>
      </c>
      <c r="B28" s="6">
        <v>9</v>
      </c>
      <c r="C28" s="6">
        <v>9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v>6</v>
      </c>
      <c r="R28" s="6">
        <v>3</v>
      </c>
      <c r="S28" s="6"/>
      <c r="T28" s="6"/>
      <c r="U28" s="6"/>
      <c r="V28" s="6"/>
    </row>
    <row r="29" spans="1:22" ht="16.5" thickBot="1" x14ac:dyDescent="0.3">
      <c r="A29" s="6" t="s">
        <v>41</v>
      </c>
      <c r="B29" s="6">
        <v>10</v>
      </c>
      <c r="C29" s="6">
        <v>10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>
        <v>8</v>
      </c>
      <c r="R29" s="6">
        <v>2</v>
      </c>
      <c r="S29" s="6">
        <v>2</v>
      </c>
      <c r="T29" s="6"/>
      <c r="U29" s="6"/>
      <c r="V29" s="6"/>
    </row>
    <row r="30" spans="1:22" ht="16.5" thickBot="1" x14ac:dyDescent="0.3">
      <c r="A30" s="6" t="s">
        <v>42</v>
      </c>
      <c r="B30" s="6">
        <v>13</v>
      </c>
      <c r="C30" s="6">
        <v>13</v>
      </c>
      <c r="D30" s="6"/>
      <c r="E30" s="6"/>
      <c r="F30" s="6"/>
      <c r="G30" s="6"/>
      <c r="H30" s="6">
        <v>1</v>
      </c>
      <c r="I30" s="6">
        <v>8</v>
      </c>
      <c r="J30" s="6">
        <v>9</v>
      </c>
      <c r="K30" s="6">
        <v>69</v>
      </c>
      <c r="L30" s="6">
        <v>3</v>
      </c>
      <c r="M30" s="6">
        <v>23</v>
      </c>
      <c r="N30" s="6"/>
      <c r="O30" s="6"/>
      <c r="P30" s="6"/>
      <c r="Q30" s="6">
        <v>7</v>
      </c>
      <c r="R30" s="6">
        <v>6</v>
      </c>
      <c r="S30" s="6">
        <v>1</v>
      </c>
      <c r="T30" s="6" t="s">
        <v>75</v>
      </c>
      <c r="U30" s="6">
        <v>23</v>
      </c>
      <c r="V30" s="6">
        <v>92</v>
      </c>
    </row>
    <row r="31" spans="1:22" ht="16.5" thickBot="1" x14ac:dyDescent="0.3">
      <c r="A31" s="14" t="s">
        <v>31</v>
      </c>
      <c r="B31" s="14">
        <f>SUM(B27:B30)</f>
        <v>44</v>
      </c>
      <c r="C31" s="14">
        <f t="shared" ref="C31:S31" si="13">SUM(C27:C30)</f>
        <v>44</v>
      </c>
      <c r="D31" s="14">
        <f t="shared" si="13"/>
        <v>1</v>
      </c>
      <c r="E31" s="14">
        <f t="shared" si="13"/>
        <v>1</v>
      </c>
      <c r="F31" s="14">
        <f t="shared" si="13"/>
        <v>0</v>
      </c>
      <c r="G31" s="14">
        <f t="shared" si="13"/>
        <v>0</v>
      </c>
      <c r="H31" s="14">
        <f t="shared" si="13"/>
        <v>1</v>
      </c>
      <c r="I31" s="15">
        <v>8</v>
      </c>
      <c r="J31" s="14">
        <f t="shared" si="13"/>
        <v>9</v>
      </c>
      <c r="K31" s="15">
        <v>69</v>
      </c>
      <c r="L31" s="14">
        <f t="shared" si="13"/>
        <v>3</v>
      </c>
      <c r="M31" s="15">
        <v>23</v>
      </c>
      <c r="N31" s="14">
        <f t="shared" si="13"/>
        <v>0</v>
      </c>
      <c r="O31" s="15">
        <f>N31/$C$31*100</f>
        <v>0</v>
      </c>
      <c r="P31" s="14">
        <f t="shared" si="13"/>
        <v>0</v>
      </c>
      <c r="Q31" s="14">
        <f t="shared" si="13"/>
        <v>31</v>
      </c>
      <c r="R31" s="14">
        <f t="shared" si="13"/>
        <v>13</v>
      </c>
      <c r="S31" s="14">
        <f t="shared" si="13"/>
        <v>3</v>
      </c>
      <c r="T31" s="14"/>
      <c r="U31" s="16">
        <v>23</v>
      </c>
      <c r="V31" s="15">
        <v>92</v>
      </c>
    </row>
    <row r="32" spans="1:22" ht="16.5" thickBo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6.5" thickBot="1" x14ac:dyDescent="0.3">
      <c r="A33" s="6" t="s">
        <v>43</v>
      </c>
      <c r="B33" s="6">
        <v>30</v>
      </c>
      <c r="C33" s="6">
        <v>29</v>
      </c>
      <c r="D33" s="6">
        <v>1</v>
      </c>
      <c r="E33" s="6"/>
      <c r="F33" s="6"/>
      <c r="G33" s="6"/>
      <c r="H33" s="6">
        <v>3</v>
      </c>
      <c r="I33" s="6">
        <v>10</v>
      </c>
      <c r="J33" s="6">
        <v>14</v>
      </c>
      <c r="K33" s="6">
        <v>48</v>
      </c>
      <c r="L33" s="6">
        <v>10</v>
      </c>
      <c r="M33" s="6">
        <v>35</v>
      </c>
      <c r="N33" s="6">
        <v>2</v>
      </c>
      <c r="O33" s="6">
        <v>7</v>
      </c>
      <c r="P33" s="6"/>
      <c r="Q33" s="6">
        <v>14</v>
      </c>
      <c r="R33" s="6">
        <v>15</v>
      </c>
      <c r="S33" s="6">
        <v>1</v>
      </c>
      <c r="T33" s="6" t="s">
        <v>77</v>
      </c>
      <c r="U33" s="6">
        <v>42</v>
      </c>
      <c r="V33" s="6">
        <v>90</v>
      </c>
    </row>
    <row r="34" spans="1:22" ht="16.5" thickBot="1" x14ac:dyDescent="0.3">
      <c r="A34" s="6" t="s">
        <v>44</v>
      </c>
      <c r="B34" s="6">
        <v>28</v>
      </c>
      <c r="C34" s="6">
        <v>28</v>
      </c>
      <c r="D34" s="6"/>
      <c r="E34" s="6"/>
      <c r="F34" s="6"/>
      <c r="G34" s="6"/>
      <c r="H34" s="6">
        <v>0</v>
      </c>
      <c r="I34" s="6">
        <v>0</v>
      </c>
      <c r="J34" s="6">
        <v>11</v>
      </c>
      <c r="K34" s="6">
        <v>39</v>
      </c>
      <c r="L34" s="6">
        <v>13</v>
      </c>
      <c r="M34" s="6">
        <v>47</v>
      </c>
      <c r="N34" s="6">
        <v>4</v>
      </c>
      <c r="O34" s="6">
        <v>14</v>
      </c>
      <c r="P34" s="6"/>
      <c r="Q34" s="6">
        <v>19</v>
      </c>
      <c r="R34" s="6">
        <v>9</v>
      </c>
      <c r="S34" s="6"/>
      <c r="T34" s="6"/>
      <c r="U34" s="6">
        <v>61</v>
      </c>
      <c r="V34" s="6">
        <v>100</v>
      </c>
    </row>
    <row r="35" spans="1:22" ht="16.5" thickBot="1" x14ac:dyDescent="0.3">
      <c r="A35" s="4" t="s">
        <v>45</v>
      </c>
      <c r="B35" s="4">
        <v>29</v>
      </c>
      <c r="C35" s="4">
        <v>29</v>
      </c>
      <c r="D35" s="4"/>
      <c r="E35" s="4"/>
      <c r="F35" s="4"/>
      <c r="G35" s="4"/>
      <c r="H35" s="4">
        <v>1</v>
      </c>
      <c r="I35" s="4">
        <v>3</v>
      </c>
      <c r="J35" s="4">
        <v>9</v>
      </c>
      <c r="K35" s="4">
        <v>31</v>
      </c>
      <c r="L35" s="4">
        <v>15</v>
      </c>
      <c r="M35" s="4">
        <v>52</v>
      </c>
      <c r="N35" s="4">
        <v>4</v>
      </c>
      <c r="O35" s="4">
        <v>14</v>
      </c>
      <c r="P35" s="4"/>
      <c r="Q35" s="4">
        <v>19</v>
      </c>
      <c r="R35" s="4">
        <v>10</v>
      </c>
      <c r="S35" s="4"/>
      <c r="T35" s="4"/>
      <c r="U35" s="4">
        <v>66</v>
      </c>
      <c r="V35" s="4">
        <v>97</v>
      </c>
    </row>
    <row r="36" spans="1:22" ht="16.5" thickBot="1" x14ac:dyDescent="0.3">
      <c r="A36" s="4" t="s">
        <v>46</v>
      </c>
      <c r="B36" s="4">
        <v>27</v>
      </c>
      <c r="C36" s="4">
        <v>25</v>
      </c>
      <c r="D36" s="4">
        <v>3</v>
      </c>
      <c r="E36" s="4">
        <v>2</v>
      </c>
      <c r="F36" s="4">
        <v>1</v>
      </c>
      <c r="G36" s="4"/>
      <c r="H36" s="4">
        <v>3</v>
      </c>
      <c r="I36" s="4">
        <v>12</v>
      </c>
      <c r="J36" s="4">
        <v>15</v>
      </c>
      <c r="K36" s="4">
        <v>60</v>
      </c>
      <c r="L36" s="4">
        <v>7</v>
      </c>
      <c r="M36" s="4">
        <v>28</v>
      </c>
      <c r="N36" s="4">
        <v>0</v>
      </c>
      <c r="O36" s="4">
        <v>0</v>
      </c>
      <c r="P36" s="4"/>
      <c r="Q36" s="4">
        <v>16</v>
      </c>
      <c r="R36" s="4">
        <v>9</v>
      </c>
      <c r="S36" s="4"/>
      <c r="T36" s="4"/>
      <c r="U36" s="4">
        <v>28</v>
      </c>
      <c r="V36" s="4">
        <v>88</v>
      </c>
    </row>
    <row r="37" spans="1:22" ht="16.5" thickBot="1" x14ac:dyDescent="0.3">
      <c r="A37" s="4" t="s">
        <v>47</v>
      </c>
      <c r="B37" s="4">
        <v>19</v>
      </c>
      <c r="C37" s="4">
        <v>19</v>
      </c>
      <c r="D37" s="4">
        <v>2</v>
      </c>
      <c r="E37" s="4">
        <v>2</v>
      </c>
      <c r="F37" s="4"/>
      <c r="G37" s="4"/>
      <c r="H37" s="4">
        <v>0</v>
      </c>
      <c r="I37" s="4">
        <v>0</v>
      </c>
      <c r="J37" s="4">
        <v>3</v>
      </c>
      <c r="K37" s="4">
        <v>15</v>
      </c>
      <c r="L37" s="4">
        <v>14</v>
      </c>
      <c r="M37" s="4">
        <v>74</v>
      </c>
      <c r="N37" s="4">
        <v>2</v>
      </c>
      <c r="O37" s="4">
        <v>11</v>
      </c>
      <c r="P37" s="4"/>
      <c r="Q37" s="4">
        <v>8</v>
      </c>
      <c r="R37" s="4">
        <v>11</v>
      </c>
      <c r="S37" s="4"/>
      <c r="T37" s="4"/>
      <c r="U37" s="4">
        <v>85</v>
      </c>
      <c r="V37" s="4">
        <v>100</v>
      </c>
    </row>
    <row r="38" spans="1:22" ht="16.5" thickBot="1" x14ac:dyDescent="0.3">
      <c r="A38" s="18" t="s">
        <v>22</v>
      </c>
      <c r="B38" s="13">
        <f>SUM(B33:B37)</f>
        <v>133</v>
      </c>
      <c r="C38" s="13">
        <f t="shared" ref="C38:T38" si="14">SUM(C33:C37)</f>
        <v>130</v>
      </c>
      <c r="D38" s="13">
        <f t="shared" si="14"/>
        <v>6</v>
      </c>
      <c r="E38" s="13">
        <f t="shared" si="14"/>
        <v>4</v>
      </c>
      <c r="F38" s="13">
        <f t="shared" si="14"/>
        <v>1</v>
      </c>
      <c r="G38" s="13">
        <f t="shared" si="14"/>
        <v>0</v>
      </c>
      <c r="H38" s="13">
        <f t="shared" si="14"/>
        <v>7</v>
      </c>
      <c r="I38" s="19">
        <f>H38/$C$38*100</f>
        <v>5.384615384615385</v>
      </c>
      <c r="J38" s="13">
        <f t="shared" si="14"/>
        <v>52</v>
      </c>
      <c r="K38" s="19">
        <f>J38/$C$38*100</f>
        <v>40</v>
      </c>
      <c r="L38" s="13">
        <f t="shared" si="14"/>
        <v>59</v>
      </c>
      <c r="M38" s="19">
        <f>L38/$C$38*100</f>
        <v>45.384615384615387</v>
      </c>
      <c r="N38" s="13">
        <f t="shared" si="14"/>
        <v>12</v>
      </c>
      <c r="O38" s="19">
        <f>N38/$C$38*100</f>
        <v>9.2307692307692317</v>
      </c>
      <c r="P38" s="13">
        <f t="shared" si="14"/>
        <v>0</v>
      </c>
      <c r="Q38" s="13">
        <f t="shared" si="14"/>
        <v>76</v>
      </c>
      <c r="R38" s="13">
        <f t="shared" si="14"/>
        <v>54</v>
      </c>
      <c r="S38" s="13">
        <f t="shared" si="14"/>
        <v>1</v>
      </c>
      <c r="T38" s="13">
        <f t="shared" si="14"/>
        <v>0</v>
      </c>
      <c r="U38" s="22">
        <f>100-I38-K38</f>
        <v>54.615384615384613</v>
      </c>
      <c r="V38" s="15">
        <f>100-I38</f>
        <v>94.615384615384613</v>
      </c>
    </row>
    <row r="39" spans="1:22" ht="16.5" thickBot="1" x14ac:dyDescent="0.3">
      <c r="A39" s="4" t="s">
        <v>48</v>
      </c>
      <c r="B39" s="6">
        <v>31</v>
      </c>
      <c r="C39" s="6">
        <v>32</v>
      </c>
      <c r="D39" s="6"/>
      <c r="E39" s="6">
        <v>1</v>
      </c>
      <c r="F39" s="6"/>
      <c r="G39" s="6"/>
      <c r="H39" s="6">
        <v>1</v>
      </c>
      <c r="I39" s="6">
        <v>3</v>
      </c>
      <c r="J39" s="6">
        <v>15</v>
      </c>
      <c r="K39" s="6">
        <v>47</v>
      </c>
      <c r="L39" s="6">
        <v>13</v>
      </c>
      <c r="M39" s="6">
        <v>41</v>
      </c>
      <c r="N39" s="6">
        <v>3</v>
      </c>
      <c r="O39" s="6">
        <v>9</v>
      </c>
      <c r="P39" s="6"/>
      <c r="Q39" s="6">
        <v>16</v>
      </c>
      <c r="R39" s="6">
        <v>16</v>
      </c>
      <c r="S39" s="6"/>
      <c r="T39" s="6"/>
      <c r="U39" s="6">
        <v>50</v>
      </c>
      <c r="V39" s="6">
        <v>97</v>
      </c>
    </row>
    <row r="40" spans="1:22" ht="16.5" thickBot="1" x14ac:dyDescent="0.3">
      <c r="A40" s="4" t="s">
        <v>49</v>
      </c>
      <c r="B40" s="6">
        <v>29</v>
      </c>
      <c r="C40" s="6">
        <v>29</v>
      </c>
      <c r="D40" s="6"/>
      <c r="E40" s="6"/>
      <c r="F40" s="6"/>
      <c r="G40" s="6"/>
      <c r="H40" s="6">
        <v>1</v>
      </c>
      <c r="I40" s="6">
        <v>3</v>
      </c>
      <c r="J40" s="6">
        <v>8</v>
      </c>
      <c r="K40" s="6">
        <v>28</v>
      </c>
      <c r="L40" s="6">
        <v>13</v>
      </c>
      <c r="M40" s="6">
        <v>45</v>
      </c>
      <c r="N40" s="6">
        <v>7</v>
      </c>
      <c r="O40" s="6">
        <v>24</v>
      </c>
      <c r="P40" s="6"/>
      <c r="Q40" s="6">
        <v>14</v>
      </c>
      <c r="R40" s="6">
        <v>15</v>
      </c>
      <c r="S40" s="6"/>
      <c r="T40" s="6"/>
      <c r="U40" s="6">
        <v>69</v>
      </c>
      <c r="V40" s="6">
        <v>97</v>
      </c>
    </row>
    <row r="41" spans="1:22" ht="16.5" thickBot="1" x14ac:dyDescent="0.3">
      <c r="A41" s="4" t="s">
        <v>50</v>
      </c>
      <c r="B41" s="6">
        <v>27</v>
      </c>
      <c r="C41" s="6">
        <v>27</v>
      </c>
      <c r="D41" s="6"/>
      <c r="E41" s="6"/>
      <c r="F41" s="6"/>
      <c r="G41" s="6"/>
      <c r="H41" s="6">
        <v>2</v>
      </c>
      <c r="I41" s="6">
        <v>7</v>
      </c>
      <c r="J41" s="6">
        <v>16</v>
      </c>
      <c r="K41" s="6">
        <v>59</v>
      </c>
      <c r="L41" s="6">
        <v>8</v>
      </c>
      <c r="M41" s="6">
        <v>30</v>
      </c>
      <c r="N41" s="6">
        <v>1</v>
      </c>
      <c r="O41" s="6">
        <v>4</v>
      </c>
      <c r="P41" s="6"/>
      <c r="Q41" s="6">
        <v>16</v>
      </c>
      <c r="R41" s="6">
        <v>11</v>
      </c>
      <c r="S41" s="6">
        <v>1</v>
      </c>
      <c r="T41" s="6" t="s">
        <v>75</v>
      </c>
      <c r="U41" s="6">
        <v>33</v>
      </c>
      <c r="V41" s="6">
        <v>93</v>
      </c>
    </row>
    <row r="42" spans="1:22" ht="16.5" thickBot="1" x14ac:dyDescent="0.3">
      <c r="A42" s="4" t="s">
        <v>51</v>
      </c>
      <c r="B42" s="6">
        <v>26</v>
      </c>
      <c r="C42" s="6">
        <v>24</v>
      </c>
      <c r="D42" s="6">
        <v>2</v>
      </c>
      <c r="E42" s="6"/>
      <c r="F42" s="6"/>
      <c r="G42" s="6"/>
      <c r="H42" s="6">
        <v>1</v>
      </c>
      <c r="I42" s="6">
        <v>4</v>
      </c>
      <c r="J42" s="6">
        <v>15</v>
      </c>
      <c r="K42" s="6">
        <v>63</v>
      </c>
      <c r="L42" s="6">
        <v>6</v>
      </c>
      <c r="M42" s="6">
        <v>25</v>
      </c>
      <c r="N42" s="6">
        <v>2</v>
      </c>
      <c r="O42" s="6">
        <v>8</v>
      </c>
      <c r="P42" s="6"/>
      <c r="Q42" s="6">
        <v>15</v>
      </c>
      <c r="R42" s="6">
        <v>9</v>
      </c>
      <c r="S42" s="6">
        <v>1</v>
      </c>
      <c r="T42" s="6" t="s">
        <v>75</v>
      </c>
      <c r="U42" s="6">
        <v>33</v>
      </c>
      <c r="V42" s="6">
        <v>96</v>
      </c>
    </row>
    <row r="43" spans="1:22" ht="16.5" thickBot="1" x14ac:dyDescent="0.3">
      <c r="A43" s="18" t="s">
        <v>22</v>
      </c>
      <c r="B43" s="13">
        <f>SUM(B39:B42)</f>
        <v>113</v>
      </c>
      <c r="C43" s="13">
        <f t="shared" ref="C43:T43" si="15">SUM(C39:C42)</f>
        <v>112</v>
      </c>
      <c r="D43" s="13">
        <f t="shared" si="15"/>
        <v>2</v>
      </c>
      <c r="E43" s="13">
        <f t="shared" si="15"/>
        <v>1</v>
      </c>
      <c r="F43" s="13">
        <f t="shared" si="15"/>
        <v>0</v>
      </c>
      <c r="G43" s="13">
        <f t="shared" si="15"/>
        <v>0</v>
      </c>
      <c r="H43" s="19">
        <f>SUM(H39:H42)</f>
        <v>5</v>
      </c>
      <c r="I43" s="19">
        <f>H43/$C$43*100</f>
        <v>4.4642857142857144</v>
      </c>
      <c r="J43" s="19">
        <f>SUM(J39:J42)</f>
        <v>54</v>
      </c>
      <c r="K43" s="19">
        <f>J43/$C$43*100</f>
        <v>48.214285714285715</v>
      </c>
      <c r="L43" s="19">
        <f>SUM(L39:L42)</f>
        <v>40</v>
      </c>
      <c r="M43" s="19">
        <f>L43/$C$43*100</f>
        <v>35.714285714285715</v>
      </c>
      <c r="N43" s="13">
        <f t="shared" si="15"/>
        <v>13</v>
      </c>
      <c r="O43" s="19">
        <f>N43/$C$43*100</f>
        <v>11.607142857142858</v>
      </c>
      <c r="P43" s="13">
        <f t="shared" si="15"/>
        <v>0</v>
      </c>
      <c r="Q43" s="13">
        <f t="shared" si="15"/>
        <v>61</v>
      </c>
      <c r="R43" s="13">
        <f t="shared" si="15"/>
        <v>51</v>
      </c>
      <c r="S43" s="13">
        <f t="shared" si="15"/>
        <v>2</v>
      </c>
      <c r="T43" s="13">
        <f t="shared" si="15"/>
        <v>0</v>
      </c>
      <c r="U43" s="22">
        <f>100-I43-K43</f>
        <v>47.321428571428577</v>
      </c>
      <c r="V43" s="15">
        <f>100-I43</f>
        <v>95.535714285714292</v>
      </c>
    </row>
    <row r="44" spans="1:22" ht="16.5" thickBot="1" x14ac:dyDescent="0.3">
      <c r="A44" s="4" t="s">
        <v>52</v>
      </c>
      <c r="B44" s="6">
        <v>33</v>
      </c>
      <c r="C44" s="6">
        <v>34</v>
      </c>
      <c r="D44" s="6"/>
      <c r="E44" s="6">
        <v>1</v>
      </c>
      <c r="F44" s="6"/>
      <c r="G44" s="6"/>
      <c r="H44" s="6">
        <v>2</v>
      </c>
      <c r="I44" s="6">
        <v>6</v>
      </c>
      <c r="J44" s="6">
        <v>18</v>
      </c>
      <c r="K44" s="6">
        <v>53</v>
      </c>
      <c r="L44" s="6">
        <v>13</v>
      </c>
      <c r="M44" s="6">
        <v>38</v>
      </c>
      <c r="N44" s="6">
        <v>1</v>
      </c>
      <c r="O44" s="6">
        <v>3</v>
      </c>
      <c r="P44" s="6"/>
      <c r="Q44" s="6">
        <v>17</v>
      </c>
      <c r="R44" s="6">
        <v>17</v>
      </c>
      <c r="S44" s="6">
        <v>1</v>
      </c>
      <c r="T44" s="6" t="s">
        <v>76</v>
      </c>
      <c r="U44" s="6">
        <v>41</v>
      </c>
      <c r="V44" s="6">
        <v>94</v>
      </c>
    </row>
    <row r="45" spans="1:22" ht="16.5" thickBot="1" x14ac:dyDescent="0.3">
      <c r="A45" s="4" t="s">
        <v>53</v>
      </c>
      <c r="B45" s="6">
        <v>33</v>
      </c>
      <c r="C45" s="6">
        <v>33</v>
      </c>
      <c r="D45" s="6"/>
      <c r="E45" s="6"/>
      <c r="F45" s="6"/>
      <c r="G45" s="6"/>
      <c r="H45" s="6">
        <v>2</v>
      </c>
      <c r="I45" s="6">
        <v>6</v>
      </c>
      <c r="J45" s="6">
        <v>22</v>
      </c>
      <c r="K45" s="6">
        <v>67</v>
      </c>
      <c r="L45" s="6">
        <v>9</v>
      </c>
      <c r="M45" s="6">
        <v>27</v>
      </c>
      <c r="N45" s="6">
        <v>0</v>
      </c>
      <c r="O45" s="6">
        <v>0</v>
      </c>
      <c r="P45" s="6"/>
      <c r="Q45" s="6">
        <v>17</v>
      </c>
      <c r="R45" s="6">
        <v>16</v>
      </c>
      <c r="S45" s="6"/>
      <c r="T45" s="6"/>
      <c r="U45" s="6">
        <v>27</v>
      </c>
      <c r="V45" s="6">
        <v>94</v>
      </c>
    </row>
    <row r="46" spans="1:22" ht="16.5" thickBot="1" x14ac:dyDescent="0.3">
      <c r="A46" s="4" t="s">
        <v>54</v>
      </c>
      <c r="B46" s="6">
        <v>33</v>
      </c>
      <c r="C46" s="6">
        <v>33</v>
      </c>
      <c r="D46" s="6"/>
      <c r="E46" s="6"/>
      <c r="F46" s="6"/>
      <c r="G46" s="6"/>
      <c r="H46" s="6">
        <v>5</v>
      </c>
      <c r="I46" s="6">
        <v>15</v>
      </c>
      <c r="J46" s="6">
        <v>20</v>
      </c>
      <c r="K46" s="6">
        <v>61</v>
      </c>
      <c r="L46" s="6">
        <v>6</v>
      </c>
      <c r="M46" s="6">
        <v>18</v>
      </c>
      <c r="N46" s="6">
        <v>1</v>
      </c>
      <c r="O46" s="6">
        <v>3</v>
      </c>
      <c r="P46" s="6">
        <v>1</v>
      </c>
      <c r="Q46" s="6">
        <v>17</v>
      </c>
      <c r="R46" s="6">
        <v>16</v>
      </c>
      <c r="S46" s="6"/>
      <c r="T46" s="6"/>
      <c r="U46" s="6">
        <v>64</v>
      </c>
      <c r="V46" s="6">
        <v>82</v>
      </c>
    </row>
    <row r="47" spans="1:22" ht="16.5" thickBot="1" x14ac:dyDescent="0.3">
      <c r="A47" s="4" t="s">
        <v>55</v>
      </c>
      <c r="B47" s="6">
        <v>36</v>
      </c>
      <c r="C47" s="6">
        <v>36</v>
      </c>
      <c r="D47" s="6"/>
      <c r="E47" s="6"/>
      <c r="F47" s="6"/>
      <c r="G47" s="6"/>
      <c r="H47" s="6">
        <v>3</v>
      </c>
      <c r="I47" s="6">
        <v>8</v>
      </c>
      <c r="J47" s="6">
        <v>17</v>
      </c>
      <c r="K47" s="6">
        <v>47</v>
      </c>
      <c r="L47" s="6">
        <v>16</v>
      </c>
      <c r="M47" s="6">
        <v>45</v>
      </c>
      <c r="N47" s="6">
        <v>0</v>
      </c>
      <c r="O47" s="6">
        <v>0</v>
      </c>
      <c r="P47" s="6"/>
      <c r="Q47" s="6">
        <v>25</v>
      </c>
      <c r="R47" s="6">
        <v>11</v>
      </c>
      <c r="S47" s="6"/>
      <c r="T47" s="6"/>
      <c r="U47" s="6">
        <v>45</v>
      </c>
      <c r="V47" s="6">
        <v>92</v>
      </c>
    </row>
    <row r="48" spans="1:22" ht="16.5" thickBot="1" x14ac:dyDescent="0.3">
      <c r="A48" s="18" t="s">
        <v>56</v>
      </c>
      <c r="B48" s="13">
        <f>SUM(B44:B47)</f>
        <v>135</v>
      </c>
      <c r="C48" s="13">
        <f t="shared" ref="C48:T48" si="16">SUM(C44:C47)</f>
        <v>136</v>
      </c>
      <c r="D48" s="13">
        <f t="shared" si="16"/>
        <v>0</v>
      </c>
      <c r="E48" s="13">
        <f t="shared" si="16"/>
        <v>1</v>
      </c>
      <c r="F48" s="13">
        <f t="shared" si="16"/>
        <v>0</v>
      </c>
      <c r="G48" s="13">
        <f t="shared" si="16"/>
        <v>0</v>
      </c>
      <c r="H48" s="13">
        <f t="shared" si="16"/>
        <v>12</v>
      </c>
      <c r="I48" s="19">
        <f>H48/$C$48*100</f>
        <v>8.8235294117647065</v>
      </c>
      <c r="J48" s="13">
        <f t="shared" si="16"/>
        <v>77</v>
      </c>
      <c r="K48" s="19">
        <f>J48/$C$48*100</f>
        <v>56.617647058823529</v>
      </c>
      <c r="L48" s="13">
        <f t="shared" si="16"/>
        <v>44</v>
      </c>
      <c r="M48" s="19">
        <f>L48/$C$48*100</f>
        <v>32.352941176470587</v>
      </c>
      <c r="N48" s="13">
        <f t="shared" si="16"/>
        <v>2</v>
      </c>
      <c r="O48" s="19">
        <f>N48/$C$48*100</f>
        <v>1.4705882352941175</v>
      </c>
      <c r="P48" s="13">
        <f t="shared" si="16"/>
        <v>1</v>
      </c>
      <c r="Q48" s="13">
        <f t="shared" si="16"/>
        <v>76</v>
      </c>
      <c r="R48" s="13">
        <f t="shared" si="16"/>
        <v>60</v>
      </c>
      <c r="S48" s="13">
        <f t="shared" si="16"/>
        <v>1</v>
      </c>
      <c r="T48" s="13">
        <f t="shared" si="16"/>
        <v>0</v>
      </c>
      <c r="U48" s="16">
        <f>100-I48-K48</f>
        <v>34.558823529411761</v>
      </c>
      <c r="V48" s="15">
        <f>100-I48</f>
        <v>91.17647058823529</v>
      </c>
    </row>
    <row r="49" spans="1:22" ht="16.5" thickBot="1" x14ac:dyDescent="0.3">
      <c r="A49" s="4" t="s">
        <v>57</v>
      </c>
      <c r="B49" s="6">
        <v>27</v>
      </c>
      <c r="C49" s="6">
        <v>26</v>
      </c>
      <c r="D49" s="6">
        <v>1</v>
      </c>
      <c r="E49" s="6"/>
      <c r="F49" s="6"/>
      <c r="G49" s="6"/>
      <c r="H49" s="6">
        <v>3</v>
      </c>
      <c r="I49" s="10">
        <v>12</v>
      </c>
      <c r="J49" s="6">
        <v>17</v>
      </c>
      <c r="K49" s="6">
        <v>65</v>
      </c>
      <c r="L49" s="6">
        <v>5</v>
      </c>
      <c r="M49" s="6">
        <v>19</v>
      </c>
      <c r="N49" s="6">
        <v>1</v>
      </c>
      <c r="O49" s="6">
        <v>4</v>
      </c>
      <c r="P49" s="6"/>
      <c r="Q49" s="6">
        <v>17</v>
      </c>
      <c r="R49" s="6">
        <v>9</v>
      </c>
      <c r="S49" s="6"/>
      <c r="T49" s="6"/>
      <c r="U49" s="6">
        <v>23</v>
      </c>
      <c r="V49" s="6">
        <v>88</v>
      </c>
    </row>
    <row r="50" spans="1:22" ht="16.5" thickBot="1" x14ac:dyDescent="0.3">
      <c r="A50" s="4" t="s">
        <v>58</v>
      </c>
      <c r="B50" s="6">
        <v>25</v>
      </c>
      <c r="C50" s="6">
        <v>25</v>
      </c>
      <c r="D50" s="6"/>
      <c r="E50" s="6"/>
      <c r="F50" s="6"/>
      <c r="G50" s="6"/>
      <c r="H50" s="6">
        <v>2</v>
      </c>
      <c r="I50" s="6">
        <v>8</v>
      </c>
      <c r="J50" s="6">
        <v>12</v>
      </c>
      <c r="K50" s="6">
        <v>48</v>
      </c>
      <c r="L50" s="6">
        <v>10</v>
      </c>
      <c r="M50" s="6">
        <v>40</v>
      </c>
      <c r="N50" s="6">
        <v>1</v>
      </c>
      <c r="O50" s="6">
        <v>4</v>
      </c>
      <c r="P50" s="6"/>
      <c r="Q50" s="6">
        <v>13</v>
      </c>
      <c r="R50" s="6">
        <v>12</v>
      </c>
      <c r="S50" s="6"/>
      <c r="T50" s="6"/>
      <c r="U50" s="6">
        <v>44</v>
      </c>
      <c r="V50" s="6">
        <v>92</v>
      </c>
    </row>
    <row r="51" spans="1:22" ht="16.5" thickBot="1" x14ac:dyDescent="0.3">
      <c r="A51" s="4" t="s">
        <v>59</v>
      </c>
      <c r="B51" s="6">
        <v>26</v>
      </c>
      <c r="C51" s="6">
        <v>25</v>
      </c>
      <c r="D51" s="6">
        <v>1</v>
      </c>
      <c r="E51" s="6"/>
      <c r="F51" s="6"/>
      <c r="G51" s="6"/>
      <c r="H51" s="6">
        <v>7</v>
      </c>
      <c r="I51" s="6">
        <v>28</v>
      </c>
      <c r="J51" s="6">
        <v>7</v>
      </c>
      <c r="K51" s="6">
        <v>28</v>
      </c>
      <c r="L51" s="6">
        <v>7</v>
      </c>
      <c r="M51" s="6">
        <v>28</v>
      </c>
      <c r="N51" s="6">
        <v>3</v>
      </c>
      <c r="O51" s="6">
        <v>12</v>
      </c>
      <c r="P51" s="6">
        <v>1</v>
      </c>
      <c r="Q51" s="6">
        <v>10</v>
      </c>
      <c r="R51" s="6">
        <v>15</v>
      </c>
      <c r="S51" s="6"/>
      <c r="T51" s="6"/>
      <c r="U51" s="6">
        <v>40</v>
      </c>
      <c r="V51" s="6">
        <v>68</v>
      </c>
    </row>
    <row r="52" spans="1:22" ht="16.5" thickBot="1" x14ac:dyDescent="0.3">
      <c r="A52" s="4" t="s">
        <v>60</v>
      </c>
      <c r="B52" s="6">
        <v>21</v>
      </c>
      <c r="C52" s="6">
        <v>21</v>
      </c>
      <c r="D52" s="6"/>
      <c r="E52" s="6"/>
      <c r="F52" s="6"/>
      <c r="G52" s="6"/>
      <c r="H52" s="6">
        <v>0</v>
      </c>
      <c r="I52" s="6">
        <v>0</v>
      </c>
      <c r="J52" s="6">
        <v>15</v>
      </c>
      <c r="K52" s="6">
        <v>71</v>
      </c>
      <c r="L52" s="6">
        <v>6</v>
      </c>
      <c r="M52" s="6">
        <v>29</v>
      </c>
      <c r="N52" s="6">
        <v>0</v>
      </c>
      <c r="O52" s="6">
        <v>0</v>
      </c>
      <c r="P52" s="6"/>
      <c r="Q52" s="6">
        <v>15</v>
      </c>
      <c r="R52" s="6">
        <v>6</v>
      </c>
      <c r="S52" s="6"/>
      <c r="T52" s="6"/>
      <c r="U52" s="6">
        <v>29</v>
      </c>
      <c r="V52" s="6">
        <v>100</v>
      </c>
    </row>
    <row r="53" spans="1:22" ht="16.5" thickBot="1" x14ac:dyDescent="0.3">
      <c r="A53" s="18" t="s">
        <v>22</v>
      </c>
      <c r="B53" s="13">
        <f>SUM(B49:B52)</f>
        <v>99</v>
      </c>
      <c r="C53" s="13">
        <f t="shared" ref="C53:T53" si="17">SUM(C49:C52)</f>
        <v>97</v>
      </c>
      <c r="D53" s="13">
        <f t="shared" si="17"/>
        <v>2</v>
      </c>
      <c r="E53" s="13">
        <f t="shared" si="17"/>
        <v>0</v>
      </c>
      <c r="F53" s="13">
        <f t="shared" si="17"/>
        <v>0</v>
      </c>
      <c r="G53" s="13">
        <f t="shared" si="17"/>
        <v>0</v>
      </c>
      <c r="H53" s="13">
        <f t="shared" si="17"/>
        <v>12</v>
      </c>
      <c r="I53" s="19">
        <f>H53/$C$53*100</f>
        <v>12.371134020618557</v>
      </c>
      <c r="J53" s="13">
        <f t="shared" si="17"/>
        <v>51</v>
      </c>
      <c r="K53" s="19">
        <f>J53/$C$53*100</f>
        <v>52.577319587628871</v>
      </c>
      <c r="L53" s="13">
        <f t="shared" si="17"/>
        <v>28</v>
      </c>
      <c r="M53" s="19">
        <f>L53/$C$53*100</f>
        <v>28.865979381443296</v>
      </c>
      <c r="N53" s="13">
        <f t="shared" si="17"/>
        <v>5</v>
      </c>
      <c r="O53" s="19">
        <f>N53/$C$53*100</f>
        <v>5.1546391752577314</v>
      </c>
      <c r="P53" s="13">
        <f t="shared" si="17"/>
        <v>1</v>
      </c>
      <c r="Q53" s="13">
        <f t="shared" si="17"/>
        <v>55</v>
      </c>
      <c r="R53" s="13">
        <f t="shared" si="17"/>
        <v>42</v>
      </c>
      <c r="S53" s="13">
        <f t="shared" si="17"/>
        <v>0</v>
      </c>
      <c r="T53" s="13">
        <f t="shared" si="17"/>
        <v>0</v>
      </c>
      <c r="U53" s="16">
        <f>100-I53-K53</f>
        <v>35.051546391752574</v>
      </c>
      <c r="V53" s="15">
        <f>100-I53</f>
        <v>87.628865979381445</v>
      </c>
    </row>
    <row r="54" spans="1:22" ht="16.5" thickBot="1" x14ac:dyDescent="0.3">
      <c r="A54" s="4" t="s">
        <v>61</v>
      </c>
      <c r="B54" s="6">
        <v>29</v>
      </c>
      <c r="C54" s="6">
        <v>28</v>
      </c>
      <c r="D54" s="6">
        <v>1</v>
      </c>
      <c r="E54" s="6"/>
      <c r="F54" s="6"/>
      <c r="G54" s="6"/>
      <c r="H54" s="6">
        <v>5</v>
      </c>
      <c r="I54" s="6">
        <v>18</v>
      </c>
      <c r="J54" s="6">
        <v>20</v>
      </c>
      <c r="K54" s="6">
        <v>71</v>
      </c>
      <c r="L54" s="6">
        <v>3</v>
      </c>
      <c r="M54" s="6">
        <v>11</v>
      </c>
      <c r="N54" s="6">
        <v>0</v>
      </c>
      <c r="O54" s="6">
        <v>0</v>
      </c>
      <c r="P54" s="6"/>
      <c r="Q54" s="6">
        <v>15</v>
      </c>
      <c r="R54" s="6">
        <v>13</v>
      </c>
      <c r="S54" s="6"/>
      <c r="T54" s="6"/>
      <c r="U54" s="6">
        <v>11</v>
      </c>
      <c r="V54" s="6">
        <v>82</v>
      </c>
    </row>
    <row r="55" spans="1:22" ht="16.5" thickBot="1" x14ac:dyDescent="0.3">
      <c r="A55" s="4" t="s">
        <v>62</v>
      </c>
      <c r="B55" s="6">
        <v>30</v>
      </c>
      <c r="C55" s="6">
        <v>30</v>
      </c>
      <c r="D55" s="6"/>
      <c r="E55" s="6"/>
      <c r="F55" s="6"/>
      <c r="G55" s="6"/>
      <c r="H55" s="6">
        <v>2</v>
      </c>
      <c r="I55" s="6">
        <v>7</v>
      </c>
      <c r="J55" s="6">
        <v>16</v>
      </c>
      <c r="K55" s="6">
        <v>53</v>
      </c>
      <c r="L55" s="6">
        <v>10</v>
      </c>
      <c r="M55" s="6">
        <v>33</v>
      </c>
      <c r="N55" s="6">
        <v>2</v>
      </c>
      <c r="O55" s="6">
        <v>7</v>
      </c>
      <c r="P55" s="6"/>
      <c r="Q55" s="6">
        <v>15</v>
      </c>
      <c r="R55" s="6">
        <v>15</v>
      </c>
      <c r="S55" s="6"/>
      <c r="T55" s="6"/>
      <c r="U55" s="6">
        <v>40</v>
      </c>
      <c r="V55" s="6">
        <v>93</v>
      </c>
    </row>
    <row r="56" spans="1:22" ht="16.5" thickBot="1" x14ac:dyDescent="0.3">
      <c r="A56" s="4" t="s">
        <v>63</v>
      </c>
      <c r="B56" s="6">
        <v>30</v>
      </c>
      <c r="C56" s="6">
        <v>30</v>
      </c>
      <c r="D56" s="6"/>
      <c r="E56" s="6"/>
      <c r="F56" s="6"/>
      <c r="G56" s="6"/>
      <c r="H56" s="6">
        <v>0</v>
      </c>
      <c r="I56" s="6"/>
      <c r="J56" s="6">
        <v>22</v>
      </c>
      <c r="K56" s="6">
        <v>73</v>
      </c>
      <c r="L56" s="6">
        <v>7</v>
      </c>
      <c r="M56" s="6">
        <v>24</v>
      </c>
      <c r="N56" s="6">
        <v>1</v>
      </c>
      <c r="O56" s="6">
        <v>3</v>
      </c>
      <c r="P56" s="6"/>
      <c r="Q56" s="6">
        <v>17</v>
      </c>
      <c r="R56" s="6">
        <v>13</v>
      </c>
      <c r="S56" s="6"/>
      <c r="T56" s="6"/>
      <c r="U56" s="6">
        <v>27</v>
      </c>
      <c r="V56" s="6">
        <v>100</v>
      </c>
    </row>
    <row r="57" spans="1:22" ht="16.5" thickBot="1" x14ac:dyDescent="0.3">
      <c r="A57" s="4" t="s">
        <v>64</v>
      </c>
      <c r="B57" s="6">
        <v>29</v>
      </c>
      <c r="C57" s="6">
        <v>29</v>
      </c>
      <c r="D57" s="6"/>
      <c r="E57" s="6"/>
      <c r="F57" s="6"/>
      <c r="G57" s="6"/>
      <c r="H57" s="6">
        <v>0</v>
      </c>
      <c r="I57" s="6">
        <v>0</v>
      </c>
      <c r="J57" s="6">
        <v>12</v>
      </c>
      <c r="K57" s="6">
        <v>41</v>
      </c>
      <c r="L57" s="6">
        <v>16</v>
      </c>
      <c r="M57" s="6">
        <v>55</v>
      </c>
      <c r="N57" s="6">
        <v>1</v>
      </c>
      <c r="O57" s="6">
        <v>3</v>
      </c>
      <c r="P57" s="6"/>
      <c r="Q57" s="6">
        <v>14</v>
      </c>
      <c r="R57" s="6">
        <v>15</v>
      </c>
      <c r="S57" s="6"/>
      <c r="T57" s="6"/>
      <c r="U57" s="6">
        <v>58</v>
      </c>
      <c r="V57" s="6">
        <v>100</v>
      </c>
    </row>
    <row r="58" spans="1:22" ht="16.5" thickBot="1" x14ac:dyDescent="0.3">
      <c r="A58" s="18" t="s">
        <v>31</v>
      </c>
      <c r="B58" s="13">
        <f>SUM(B54:B57)</f>
        <v>118</v>
      </c>
      <c r="C58" s="13">
        <f t="shared" ref="C58:T58" si="18">SUM(C54:C57)</f>
        <v>117</v>
      </c>
      <c r="D58" s="13">
        <f t="shared" si="18"/>
        <v>1</v>
      </c>
      <c r="E58" s="13">
        <f t="shared" si="18"/>
        <v>0</v>
      </c>
      <c r="F58" s="13">
        <f t="shared" si="18"/>
        <v>0</v>
      </c>
      <c r="G58" s="13">
        <f t="shared" si="18"/>
        <v>0</v>
      </c>
      <c r="H58" s="13">
        <f t="shared" si="18"/>
        <v>7</v>
      </c>
      <c r="I58" s="19">
        <f>H58/$C$58*100</f>
        <v>5.982905982905983</v>
      </c>
      <c r="J58" s="13">
        <f t="shared" si="18"/>
        <v>70</v>
      </c>
      <c r="K58" s="19">
        <f>J58/$C$58*100</f>
        <v>59.82905982905983</v>
      </c>
      <c r="L58" s="13">
        <f t="shared" si="18"/>
        <v>36</v>
      </c>
      <c r="M58" s="19">
        <f>L58/$C$58*100</f>
        <v>30.76923076923077</v>
      </c>
      <c r="N58" s="13">
        <f t="shared" si="18"/>
        <v>4</v>
      </c>
      <c r="O58" s="19">
        <f>N58/$C$58*100</f>
        <v>3.4188034188034191</v>
      </c>
      <c r="P58" s="13">
        <f t="shared" si="18"/>
        <v>0</v>
      </c>
      <c r="Q58" s="13">
        <f t="shared" si="18"/>
        <v>61</v>
      </c>
      <c r="R58" s="13">
        <f t="shared" si="18"/>
        <v>56</v>
      </c>
      <c r="S58" s="13">
        <f t="shared" si="18"/>
        <v>0</v>
      </c>
      <c r="T58" s="13">
        <f t="shared" si="18"/>
        <v>0</v>
      </c>
      <c r="U58" s="22">
        <f>100-I58-K58</f>
        <v>34.188034188034194</v>
      </c>
      <c r="V58" s="15">
        <f>100-I58</f>
        <v>94.017094017094024</v>
      </c>
    </row>
    <row r="59" spans="1:22" ht="16.5" thickBot="1" x14ac:dyDescent="0.3">
      <c r="A59" s="18" t="s">
        <v>37</v>
      </c>
      <c r="B59" s="13">
        <f>SUM(B58,B53,B48,B43,B38)</f>
        <v>598</v>
      </c>
      <c r="C59" s="13">
        <f t="shared" ref="C59:T59" si="19">SUM(C58,C53,C48,C43,C38)</f>
        <v>592</v>
      </c>
      <c r="D59" s="13">
        <f t="shared" si="19"/>
        <v>11</v>
      </c>
      <c r="E59" s="13">
        <f t="shared" si="19"/>
        <v>6</v>
      </c>
      <c r="F59" s="13">
        <f t="shared" si="19"/>
        <v>1</v>
      </c>
      <c r="G59" s="13">
        <f t="shared" si="19"/>
        <v>0</v>
      </c>
      <c r="H59" s="13">
        <f t="shared" si="19"/>
        <v>43</v>
      </c>
      <c r="I59" s="19">
        <f>H59/$C$59*100</f>
        <v>7.2635135135135132</v>
      </c>
      <c r="J59" s="13">
        <f t="shared" si="19"/>
        <v>304</v>
      </c>
      <c r="K59" s="19">
        <f>J59/$C$59*100</f>
        <v>51.351351351351347</v>
      </c>
      <c r="L59" s="13">
        <f t="shared" si="19"/>
        <v>207</v>
      </c>
      <c r="M59" s="19">
        <f>L59/$C$59*100</f>
        <v>34.966216216216218</v>
      </c>
      <c r="N59" s="13">
        <f t="shared" si="19"/>
        <v>36</v>
      </c>
      <c r="O59" s="19">
        <f>N59/$C$59*100</f>
        <v>6.0810810810810816</v>
      </c>
      <c r="P59" s="13">
        <f t="shared" si="19"/>
        <v>2</v>
      </c>
      <c r="Q59" s="13">
        <f t="shared" si="19"/>
        <v>329</v>
      </c>
      <c r="R59" s="13">
        <f t="shared" si="19"/>
        <v>263</v>
      </c>
      <c r="S59" s="13">
        <f t="shared" si="19"/>
        <v>4</v>
      </c>
      <c r="T59" s="13">
        <f t="shared" si="19"/>
        <v>0</v>
      </c>
      <c r="U59" s="22">
        <f>100-I59-K59</f>
        <v>41.385135135135137</v>
      </c>
      <c r="V59" s="15">
        <f>100-I59</f>
        <v>92.736486486486484</v>
      </c>
    </row>
    <row r="60" spans="1:22" ht="16.5" thickBot="1" x14ac:dyDescent="0.3">
      <c r="A60" s="4" t="s">
        <v>65</v>
      </c>
      <c r="B60" s="6">
        <v>29</v>
      </c>
      <c r="C60" s="6">
        <v>30</v>
      </c>
      <c r="D60" s="6"/>
      <c r="E60" s="6">
        <v>1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>
        <v>20</v>
      </c>
      <c r="R60" s="6">
        <v>10</v>
      </c>
      <c r="S60" s="6">
        <v>2</v>
      </c>
      <c r="T60" s="6"/>
      <c r="U60" s="6"/>
      <c r="V60" s="6"/>
    </row>
    <row r="61" spans="1:22" ht="16.5" thickBot="1" x14ac:dyDescent="0.3">
      <c r="A61" s="4" t="s">
        <v>66</v>
      </c>
      <c r="B61" s="6">
        <v>24</v>
      </c>
      <c r="C61" s="6">
        <v>24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>
        <v>9</v>
      </c>
      <c r="R61" s="6">
        <v>15</v>
      </c>
      <c r="S61" s="6"/>
      <c r="T61" s="6"/>
      <c r="U61" s="6"/>
      <c r="V61" s="6"/>
    </row>
    <row r="62" spans="1:22" ht="16.5" thickBot="1" x14ac:dyDescent="0.3">
      <c r="A62" s="4" t="s">
        <v>67</v>
      </c>
      <c r="B62" s="6">
        <v>30</v>
      </c>
      <c r="C62" s="6">
        <v>30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>
        <v>10</v>
      </c>
      <c r="R62" s="6">
        <v>20</v>
      </c>
      <c r="S62" s="6"/>
      <c r="T62" s="6"/>
      <c r="U62" s="6"/>
      <c r="V62" s="6"/>
    </row>
    <row r="63" spans="1:22" ht="16.5" thickBot="1" x14ac:dyDescent="0.3">
      <c r="A63" s="18" t="s">
        <v>31</v>
      </c>
      <c r="B63" s="13">
        <f>SUM(B60:B62)</f>
        <v>83</v>
      </c>
      <c r="C63" s="13">
        <f t="shared" ref="C63:T63" si="20">SUM(C60:C62)</f>
        <v>84</v>
      </c>
      <c r="D63" s="13">
        <f t="shared" si="20"/>
        <v>0</v>
      </c>
      <c r="E63" s="13">
        <f t="shared" si="20"/>
        <v>1</v>
      </c>
      <c r="F63" s="13">
        <f t="shared" si="20"/>
        <v>0</v>
      </c>
      <c r="G63" s="13">
        <f t="shared" si="20"/>
        <v>0</v>
      </c>
      <c r="H63" s="13">
        <f t="shared" si="20"/>
        <v>0</v>
      </c>
      <c r="I63" s="19">
        <f>H63/$C$63*100</f>
        <v>0</v>
      </c>
      <c r="J63" s="13">
        <f t="shared" si="20"/>
        <v>0</v>
      </c>
      <c r="K63" s="19">
        <f>J63/$C$63*100</f>
        <v>0</v>
      </c>
      <c r="L63" s="13">
        <f t="shared" si="20"/>
        <v>0</v>
      </c>
      <c r="M63" s="19">
        <f>L63/$C$63*100</f>
        <v>0</v>
      </c>
      <c r="N63" s="13">
        <f t="shared" si="20"/>
        <v>0</v>
      </c>
      <c r="O63" s="19">
        <f>N63/$C$63*100</f>
        <v>0</v>
      </c>
      <c r="P63" s="13">
        <f t="shared" si="20"/>
        <v>0</v>
      </c>
      <c r="Q63" s="13">
        <f t="shared" si="20"/>
        <v>39</v>
      </c>
      <c r="R63" s="13">
        <f t="shared" si="20"/>
        <v>45</v>
      </c>
      <c r="S63" s="13">
        <f t="shared" si="20"/>
        <v>2</v>
      </c>
      <c r="T63" s="13">
        <f t="shared" si="20"/>
        <v>0</v>
      </c>
      <c r="U63" s="16">
        <f>100-I63-K63</f>
        <v>100</v>
      </c>
      <c r="V63" s="15">
        <f>100-I63</f>
        <v>100</v>
      </c>
    </row>
    <row r="64" spans="1:22" ht="16.5" thickBot="1" x14ac:dyDescent="0.3">
      <c r="A64" s="4" t="s">
        <v>68</v>
      </c>
      <c r="B64" s="6">
        <v>25</v>
      </c>
      <c r="C64" s="6">
        <v>24</v>
      </c>
      <c r="D64" s="6">
        <v>1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>
        <v>11</v>
      </c>
      <c r="R64" s="6">
        <v>13</v>
      </c>
      <c r="S64" s="6"/>
      <c r="T64" s="6"/>
      <c r="U64" s="6"/>
      <c r="V64" s="6"/>
    </row>
    <row r="65" spans="1:22" ht="16.5" thickBot="1" x14ac:dyDescent="0.3">
      <c r="A65" s="4" t="s">
        <v>69</v>
      </c>
      <c r="B65" s="6">
        <v>20</v>
      </c>
      <c r="C65" s="6">
        <v>19</v>
      </c>
      <c r="D65" s="6"/>
      <c r="E65" s="6">
        <v>1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>
        <v>13</v>
      </c>
      <c r="R65" s="6">
        <v>6</v>
      </c>
      <c r="S65" s="6"/>
      <c r="T65" s="6"/>
      <c r="U65" s="6"/>
      <c r="V65" s="6"/>
    </row>
    <row r="66" spans="1:22" ht="16.5" thickBot="1" x14ac:dyDescent="0.3">
      <c r="A66" s="4" t="s">
        <v>70</v>
      </c>
      <c r="B66" s="6">
        <v>24</v>
      </c>
      <c r="C66" s="6">
        <v>24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>
        <v>13</v>
      </c>
      <c r="R66" s="6">
        <v>11</v>
      </c>
      <c r="S66" s="6"/>
      <c r="T66" s="6"/>
      <c r="U66" s="6"/>
      <c r="V66" s="6"/>
    </row>
    <row r="67" spans="1:22" ht="16.5" thickBot="1" x14ac:dyDescent="0.3">
      <c r="A67" s="20" t="s">
        <v>31</v>
      </c>
      <c r="B67" s="13">
        <f>SUM(B64:B66)</f>
        <v>69</v>
      </c>
      <c r="C67" s="13">
        <f t="shared" ref="C67:T67" si="21">SUM(C64:C66)</f>
        <v>67</v>
      </c>
      <c r="D67" s="13">
        <f t="shared" si="21"/>
        <v>1</v>
      </c>
      <c r="E67" s="13">
        <f t="shared" si="21"/>
        <v>1</v>
      </c>
      <c r="F67" s="13">
        <f t="shared" si="21"/>
        <v>0</v>
      </c>
      <c r="G67" s="13">
        <f t="shared" si="21"/>
        <v>0</v>
      </c>
      <c r="H67" s="13">
        <f t="shared" si="21"/>
        <v>0</v>
      </c>
      <c r="I67" s="19">
        <f>H67/$C$67*100</f>
        <v>0</v>
      </c>
      <c r="J67" s="13">
        <f t="shared" si="21"/>
        <v>0</v>
      </c>
      <c r="K67" s="19">
        <f>J67/$C$67*100</f>
        <v>0</v>
      </c>
      <c r="L67" s="13">
        <f t="shared" si="21"/>
        <v>0</v>
      </c>
      <c r="M67" s="19">
        <f>L67/$C$67*100</f>
        <v>0</v>
      </c>
      <c r="N67" s="13">
        <f t="shared" si="21"/>
        <v>0</v>
      </c>
      <c r="O67" s="19">
        <f>N67/$C$67*100</f>
        <v>0</v>
      </c>
      <c r="P67" s="13">
        <f t="shared" si="21"/>
        <v>0</v>
      </c>
      <c r="Q67" s="13">
        <f t="shared" si="21"/>
        <v>37</v>
      </c>
      <c r="R67" s="13">
        <f t="shared" si="21"/>
        <v>30</v>
      </c>
      <c r="S67" s="13">
        <f t="shared" si="21"/>
        <v>0</v>
      </c>
      <c r="T67" s="13">
        <f t="shared" si="21"/>
        <v>0</v>
      </c>
      <c r="U67" s="16">
        <f>100-I67-K67</f>
        <v>100</v>
      </c>
      <c r="V67" s="15">
        <f>100-I67</f>
        <v>100</v>
      </c>
    </row>
    <row r="68" spans="1:22" ht="16.5" thickBot="1" x14ac:dyDescent="0.3">
      <c r="A68" s="20" t="s">
        <v>71</v>
      </c>
      <c r="B68" s="13">
        <f>SUM(B67,B63)</f>
        <v>152</v>
      </c>
      <c r="C68" s="13">
        <f t="shared" ref="C68:T68" si="22">SUM(C67,C63)</f>
        <v>151</v>
      </c>
      <c r="D68" s="13">
        <f t="shared" si="22"/>
        <v>1</v>
      </c>
      <c r="E68" s="13">
        <f t="shared" si="22"/>
        <v>2</v>
      </c>
      <c r="F68" s="13">
        <f t="shared" si="22"/>
        <v>0</v>
      </c>
      <c r="G68" s="13">
        <f t="shared" si="22"/>
        <v>0</v>
      </c>
      <c r="H68" s="13">
        <f t="shared" si="22"/>
        <v>0</v>
      </c>
      <c r="I68" s="19">
        <f>H68/$C$68*100</f>
        <v>0</v>
      </c>
      <c r="J68" s="13">
        <f t="shared" si="22"/>
        <v>0</v>
      </c>
      <c r="K68" s="19">
        <f>J68/$C$68*100</f>
        <v>0</v>
      </c>
      <c r="L68" s="13">
        <f t="shared" si="22"/>
        <v>0</v>
      </c>
      <c r="M68" s="19">
        <f>L68/$C$68*100</f>
        <v>0</v>
      </c>
      <c r="N68" s="13">
        <f t="shared" si="22"/>
        <v>0</v>
      </c>
      <c r="O68" s="19">
        <f>N68/$C$68*100</f>
        <v>0</v>
      </c>
      <c r="P68" s="13">
        <f t="shared" si="22"/>
        <v>0</v>
      </c>
      <c r="Q68" s="13">
        <f t="shared" si="22"/>
        <v>76</v>
      </c>
      <c r="R68" s="13">
        <f t="shared" si="22"/>
        <v>75</v>
      </c>
      <c r="S68" s="13">
        <f t="shared" si="22"/>
        <v>2</v>
      </c>
      <c r="T68" s="13">
        <f t="shared" si="22"/>
        <v>0</v>
      </c>
      <c r="U68" s="16">
        <f>100-I68-K68</f>
        <v>100</v>
      </c>
      <c r="V68" s="15">
        <f>100-I68</f>
        <v>100</v>
      </c>
    </row>
    <row r="69" spans="1:22" ht="45.75" thickBot="1" x14ac:dyDescent="0.3">
      <c r="A69" s="5" t="s">
        <v>72</v>
      </c>
      <c r="B69" s="11">
        <f>SUM(B68,B59,B31,B24)</f>
        <v>1294</v>
      </c>
      <c r="C69" s="11">
        <f>SUM(C68,C59,C31,C24)</f>
        <v>1293</v>
      </c>
      <c r="D69" s="11">
        <f t="shared" ref="D69:T69" si="23">SUM(D68,D59,D31,D24)</f>
        <v>16</v>
      </c>
      <c r="E69" s="11">
        <f t="shared" si="23"/>
        <v>18</v>
      </c>
      <c r="F69" s="11">
        <f t="shared" si="23"/>
        <v>1</v>
      </c>
      <c r="G69" s="11">
        <f t="shared" si="23"/>
        <v>0</v>
      </c>
      <c r="H69" s="11">
        <f>SUM(H68,H59,H31,H24)-H31</f>
        <v>49</v>
      </c>
      <c r="I69" s="9">
        <f>H69/$C$70*100</f>
        <v>4.3248014121800527</v>
      </c>
      <c r="J69" s="11">
        <f>SUM(J68,J59,J31,J24)-J31</f>
        <v>388</v>
      </c>
      <c r="K69" s="9">
        <f>J69/$C$70*100</f>
        <v>34.245366284201232</v>
      </c>
      <c r="L69" s="11">
        <f>SUM(L68,L59,L31,L24)-L31</f>
        <v>394</v>
      </c>
      <c r="M69" s="9">
        <f>L69/$C$70*100</f>
        <v>34.774933804060012</v>
      </c>
      <c r="N69" s="11">
        <f>SUM(N68,N59,N31,N24)-N31</f>
        <v>149</v>
      </c>
      <c r="O69" s="9">
        <f>N69/$C$70*100</f>
        <v>13.150926743159753</v>
      </c>
      <c r="P69" s="11">
        <f t="shared" si="23"/>
        <v>3</v>
      </c>
      <c r="Q69" s="11">
        <f t="shared" si="23"/>
        <v>677</v>
      </c>
      <c r="R69" s="11">
        <f t="shared" si="23"/>
        <v>554</v>
      </c>
      <c r="S69" s="11">
        <f t="shared" si="23"/>
        <v>11</v>
      </c>
      <c r="T69" s="11">
        <f t="shared" si="23"/>
        <v>0</v>
      </c>
      <c r="U69" s="23">
        <f>100-I69-K69</f>
        <v>61.429832303618717</v>
      </c>
      <c r="V69" s="8">
        <f>100-I69</f>
        <v>95.675198587819949</v>
      </c>
    </row>
    <row r="70" spans="1:22" ht="15.75" thickBot="1" x14ac:dyDescent="0.3">
      <c r="B70" s="12"/>
      <c r="C70" s="11">
        <f>SUM(C68,C59,C31,C24)-C7-C31</f>
        <v>1133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21">
        <f>P69/C70</f>
        <v>2.6478375992939102E-3</v>
      </c>
      <c r="Q70" s="12"/>
      <c r="R70" s="12"/>
      <c r="S70" s="12"/>
      <c r="T70" s="12"/>
      <c r="U70" s="12"/>
      <c r="V70" s="12"/>
    </row>
    <row r="71" spans="1:22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x14ac:dyDescent="0.25">
      <c r="C74" s="12"/>
    </row>
  </sheetData>
  <mergeCells count="39">
    <mergeCell ref="S24:S25"/>
    <mergeCell ref="T24:T25"/>
    <mergeCell ref="U24:U25"/>
    <mergeCell ref="V24:V25"/>
    <mergeCell ref="A26:V26"/>
    <mergeCell ref="M24:M25"/>
    <mergeCell ref="N24:N25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  <mergeCell ref="S1:S2"/>
    <mergeCell ref="E1:E2"/>
    <mergeCell ref="F1:G1"/>
    <mergeCell ref="V1:V2"/>
    <mergeCell ref="L1:M1"/>
    <mergeCell ref="N1:O1"/>
    <mergeCell ref="P1:P2"/>
    <mergeCell ref="Q1:Q2"/>
    <mergeCell ref="T1:T2"/>
    <mergeCell ref="U1:U2"/>
    <mergeCell ref="E24:E25"/>
    <mergeCell ref="F24:F25"/>
    <mergeCell ref="H1:I1"/>
    <mergeCell ref="J1:K1"/>
    <mergeCell ref="R1:R2"/>
    <mergeCell ref="L24:L25"/>
    <mergeCell ref="A1:A2"/>
    <mergeCell ref="B1:B2"/>
    <mergeCell ref="C1:C2"/>
    <mergeCell ref="D1:D2"/>
    <mergeCell ref="D24:D25"/>
    <mergeCell ref="A24:A25"/>
    <mergeCell ref="B24:B2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User09</cp:lastModifiedBy>
  <cp:lastPrinted>2023-05-19T07:56:39Z</cp:lastPrinted>
  <dcterms:created xsi:type="dcterms:W3CDTF">2022-12-28T08:55:46Z</dcterms:created>
  <dcterms:modified xsi:type="dcterms:W3CDTF">2023-05-19T07:57:26Z</dcterms:modified>
</cp:coreProperties>
</file>